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387" yWindow="0" windowWidth="12118" windowHeight="8735" tabRatio="907" firstSheet="5" activeTab="11"/>
  </bookViews>
  <sheets>
    <sheet name="прил 1 (администр.)" sheetId="1" r:id="rId1"/>
    <sheet name="прил 2 (доходы)" sheetId="2" r:id="rId2"/>
    <sheet name="прил 3 (поступл)" sheetId="3" r:id="rId3"/>
    <sheet name="прил 4 (Рз,ПР)" sheetId="4" r:id="rId4"/>
    <sheet name="прил 5 (ЦСР,ВР)" sheetId="5" r:id="rId5"/>
    <sheet name="прил 6 (ведомст.)" sheetId="6" r:id="rId6"/>
    <sheet name="прил.7источники)" sheetId="7" r:id="rId7"/>
    <sheet name="прил.8 (межб.трансф.)" sheetId="8" r:id="rId8"/>
    <sheet name="прил.9 (мун.заим.)" sheetId="9" r:id="rId9"/>
    <sheet name="прил.10(гарантии)" sheetId="10" r:id="rId10"/>
    <sheet name="прил.11" sheetId="11" r:id="rId11"/>
    <sheet name="прил.12" sheetId="12" r:id="rId12"/>
  </sheets>
  <definedNames>
    <definedName name="Z_168CADD9_CFDC_4445_BFE6_DAD4B9423C72_.wvu.FilterData" localSheetId="4" hidden="1">'прил 5 (ЦСР,ВР)'!$C$21:$E$176</definedName>
    <definedName name="Z_168CADD9_CFDC_4445_BFE6_DAD4B9423C72_.wvu.FilterData" localSheetId="5" hidden="1">'прил 6 (ведомст.)'!$C$19:$H$265</definedName>
    <definedName name="Z_1F25B6A1_C9F7_11D8_A2FD_006098EF8B30_.wvu.FilterData" localSheetId="4" hidden="1">'прил 5 (ЦСР,ВР)'!$C$21:$E$176</definedName>
    <definedName name="Z_1F25B6A1_C9F7_11D8_A2FD_006098EF8B30_.wvu.FilterData" localSheetId="5" hidden="1">'прил 6 (ведомст.)'!$C$19:$H$265</definedName>
    <definedName name="Z_29D950F2_21ED_48E6_BFC6_87DD89E0125A_.wvu.FilterData" localSheetId="4" hidden="1">'прил 5 (ЦСР,ВР)'!$C$21:$E$176</definedName>
    <definedName name="Z_29D950F2_21ED_48E6_BFC6_87DD89E0125A_.wvu.FilterData" localSheetId="5" hidden="1">'прил 6 (ведомст.)'!$C$19:$H$265</definedName>
    <definedName name="Z_2CA7FCD5_27A5_4474_9D49_7A7E23BD2FF9_.wvu.FilterData" localSheetId="4" hidden="1">'прил 5 (ЦСР,ВР)'!$C$21:$E$176</definedName>
    <definedName name="Z_2CA7FCD5_27A5_4474_9D49_7A7E23BD2FF9_.wvu.FilterData" localSheetId="5" hidden="1">'прил 6 (ведомст.)'!$C$19:$H$265</definedName>
    <definedName name="Z_48E28AC5_4E0A_4FBA_AE6D_340F9E8D4B3C_.wvu.FilterData" localSheetId="4" hidden="1">'прил 5 (ЦСР,ВР)'!$C$21:$E$176</definedName>
    <definedName name="Z_48E28AC5_4E0A_4FBA_AE6D_340F9E8D4B3C_.wvu.FilterData" localSheetId="5" hidden="1">'прил 6 (ведомст.)'!$C$19:$H$265</definedName>
    <definedName name="Z_6398E0F2_3205_40F4_BF0A_C9F4D0DA9A75_.wvu.FilterData" localSheetId="4" hidden="1">'прил 5 (ЦСР,ВР)'!$C$21:$E$176</definedName>
    <definedName name="Z_6398E0F2_3205_40F4_BF0A_C9F4D0DA9A75_.wvu.FilterData" localSheetId="5" hidden="1">'прил 6 (ведомст.)'!$C$19:$H$265</definedName>
    <definedName name="Z_64DF1B77_0EDD_4B56_A91C_5E003BE599EF_.wvu.FilterData" localSheetId="4" hidden="1">'прил 5 (ЦСР,ВР)'!$C$21:$E$176</definedName>
    <definedName name="Z_64DF1B77_0EDD_4B56_A91C_5E003BE599EF_.wvu.FilterData" localSheetId="5" hidden="1">'прил 6 (ведомст.)'!$C$19:$H$265</definedName>
    <definedName name="Z_6786C020_BCF1_463A_B3E9_7DE69D46EAB3_.wvu.FilterData" localSheetId="4" hidden="1">'прил 5 (ЦСР,ВР)'!$C$21:$E$176</definedName>
    <definedName name="Z_6786C020_BCF1_463A_B3E9_7DE69D46EAB3_.wvu.FilterData" localSheetId="5" hidden="1">'прил 6 (ведомст.)'!$C$19:$H$265</definedName>
    <definedName name="Z_8E2E7D81_C767_11D8_A2FD_006098EF8B30_.wvu.FilterData" localSheetId="4" hidden="1">'прил 5 (ЦСР,ВР)'!$C$21:$E$176</definedName>
    <definedName name="Z_8E2E7D81_C767_11D8_A2FD_006098EF8B30_.wvu.FilterData" localSheetId="5" hidden="1">'прил 6 (ведомст.)'!$C$19:$H$265</definedName>
    <definedName name="Z_97D0CDFA_8A34_4B3C_BA32_D4F0E3218B75_.wvu.FilterData" localSheetId="4" hidden="1">'прил 5 (ЦСР,ВР)'!$C$21:$E$176</definedName>
    <definedName name="Z_97D0CDFA_8A34_4B3C_BA32_D4F0E3218B75_.wvu.FilterData" localSheetId="5" hidden="1">'прил 6 (ведомст.)'!$C$19:$H$265</definedName>
    <definedName name="Z_B246FE0E_E986_4211_B02A_04E4565C0FED_.wvu.Cols" localSheetId="4" hidden="1">'прил 5 (ЦСР,ВР)'!$A:$A,'прил 5 (ЦСР,ВР)'!#REF!</definedName>
    <definedName name="Z_B246FE0E_E986_4211_B02A_04E4565C0FED_.wvu.Cols" localSheetId="5" hidden="1">'прил 6 (ведомст.)'!$A:$A,'прил 6 (ведомст.)'!$D:$D</definedName>
    <definedName name="Z_B246FE0E_E986_4211_B02A_04E4565C0FED_.wvu.FilterData" localSheetId="4" hidden="1">'прил 5 (ЦСР,ВР)'!$C$21:$E$176</definedName>
    <definedName name="Z_B246FE0E_E986_4211_B02A_04E4565C0FED_.wvu.FilterData" localSheetId="5" hidden="1">'прил 6 (ведомст.)'!$C$19:$H$265</definedName>
    <definedName name="Z_B246FE0E_E986_4211_B02A_04E4565C0FED_.wvu.PrintArea" localSheetId="4" hidden="1">'прил 5 (ЦСР,ВР)'!$C$5:$E$176</definedName>
    <definedName name="Z_B246FE0E_E986_4211_B02A_04E4565C0FED_.wvu.PrintArea" localSheetId="5" hidden="1">'прил 6 (ведомст.)'!$C$6:$H$265</definedName>
    <definedName name="Z_B246FE0E_E986_4211_B02A_04E4565C0FED_.wvu.PrintTitles" localSheetId="4" hidden="1">'прил 5 (ЦСР,ВР)'!$20:$20</definedName>
    <definedName name="Z_B246FE0E_E986_4211_B02A_04E4565C0FED_.wvu.PrintTitles" localSheetId="5" hidden="1">'прил 6 (ведомст.)'!$18:$18</definedName>
    <definedName name="Z_C54CDF8B_FA5C_4A02_B343_3FEFD9721392_.wvu.FilterData" localSheetId="4" hidden="1">'прил 5 (ЦСР,ВР)'!$C$21:$E$176</definedName>
    <definedName name="Z_C54CDF8B_FA5C_4A02_B343_3FEFD9721392_.wvu.FilterData" localSheetId="5" hidden="1">'прил 6 (ведомст.)'!$C$19:$H$265</definedName>
    <definedName name="Z_D7174C22_B878_4584_A218_37ED88979064_.wvu.FilterData" localSheetId="4" hidden="1">'прил 5 (ЦСР,ВР)'!$C$21:$E$176</definedName>
    <definedName name="Z_D7174C22_B878_4584_A218_37ED88979064_.wvu.FilterData" localSheetId="5" hidden="1">'прил 6 (ведомст.)'!$C$19:$H$265</definedName>
    <definedName name="Z_DD7538FB_7299_4DEE_90D5_2739132A1616_.wvu.FilterData" localSheetId="4" hidden="1">'прил 5 (ЦСР,ВР)'!$C$21:$E$176</definedName>
    <definedName name="Z_DD7538FB_7299_4DEE_90D5_2739132A1616_.wvu.FilterData" localSheetId="5" hidden="1">'прил 6 (ведомст.)'!$C$19:$H$265</definedName>
    <definedName name="Z_E4B436A8_4A5B_422F_8C0E_9267F763D19D_.wvu.FilterData" localSheetId="4" hidden="1">'прил 5 (ЦСР,ВР)'!$C$21:$E$176</definedName>
    <definedName name="Z_E4B436A8_4A5B_422F_8C0E_9267F763D19D_.wvu.FilterData" localSheetId="5" hidden="1">'прил 6 (ведомст.)'!$C$19:$H$265</definedName>
    <definedName name="Z_E6BB4361_1D58_11D9_A2FD_006098EF8B30_.wvu.FilterData" localSheetId="4" hidden="1">'прил 5 (ЦСР,ВР)'!$C$21:$E$176</definedName>
    <definedName name="Z_E6BB4361_1D58_11D9_A2FD_006098EF8B30_.wvu.FilterData" localSheetId="5" hidden="1">'прил 6 (ведомст.)'!$C$19:$H$265</definedName>
    <definedName name="Z_EF486DA3_1DF3_11D9_A2FD_006098EF8B30_.wvu.FilterData" localSheetId="4" hidden="1">'прил 5 (ЦСР,ВР)'!$C$21:$E$176</definedName>
    <definedName name="Z_EF486DA3_1DF3_11D9_A2FD_006098EF8B30_.wvu.FilterData" localSheetId="5" hidden="1">'прил 6 (ведомст.)'!$C$19:$H$265</definedName>
    <definedName name="Z_EF486DA8_1DF3_11D9_A2FD_006098EF8B30_.wvu.FilterData" localSheetId="4" hidden="1">'прил 5 (ЦСР,ВР)'!$C$21:$E$176</definedName>
    <definedName name="Z_EF486DA8_1DF3_11D9_A2FD_006098EF8B30_.wvu.FilterData" localSheetId="5" hidden="1">'прил 6 (ведомст.)'!$C$19:$H$265</definedName>
    <definedName name="Z_EF486DAA_1DF3_11D9_A2FD_006098EF8B30_.wvu.FilterData" localSheetId="4" hidden="1">'прил 5 (ЦСР,ВР)'!$C$21:$E$176</definedName>
    <definedName name="Z_EF486DAA_1DF3_11D9_A2FD_006098EF8B30_.wvu.FilterData" localSheetId="5" hidden="1">'прил 6 (ведомст.)'!$C$19:$H$265</definedName>
    <definedName name="Z_EF486DAC_1DF3_11D9_A2FD_006098EF8B30_.wvu.FilterData" localSheetId="4" hidden="1">'прил 5 (ЦСР,ВР)'!$C$21:$E$176</definedName>
    <definedName name="Z_EF486DAC_1DF3_11D9_A2FD_006098EF8B30_.wvu.FilterData" localSheetId="5" hidden="1">'прил 6 (ведомст.)'!$C$19:$H$265</definedName>
    <definedName name="Z_EF5A4981_C8E4_11D8_A2FC_006098EF8BA8_.wvu.Cols" localSheetId="4" hidden="1">'прил 5 (ЦСР,ВР)'!$A:$A,'прил 5 (ЦСР,ВР)'!#REF!,'прил 5 (ЦСР,ВР)'!#REF!</definedName>
    <definedName name="Z_EF5A4981_C8E4_11D8_A2FC_006098EF8BA8_.wvu.Cols" localSheetId="5" hidden="1">'прил 6 (ведомст.)'!$A:$A,'прил 6 (ведомст.)'!$D:$D,'прил 6 (ведомст.)'!#REF!</definedName>
    <definedName name="Z_EF5A4981_C8E4_11D8_A2FC_006098EF8BA8_.wvu.FilterData" localSheetId="4" hidden="1">'прил 5 (ЦСР,ВР)'!$C$21:$E$176</definedName>
    <definedName name="Z_EF5A4981_C8E4_11D8_A2FC_006098EF8BA8_.wvu.FilterData" localSheetId="5" hidden="1">'прил 6 (ведомст.)'!$C$19:$H$265</definedName>
    <definedName name="Z_EF5A4981_C8E4_11D8_A2FC_006098EF8BA8_.wvu.PrintArea" localSheetId="4" hidden="1">'прил 5 (ЦСР,ВР)'!$C$5:$E$176</definedName>
    <definedName name="Z_EF5A4981_C8E4_11D8_A2FC_006098EF8BA8_.wvu.PrintArea" localSheetId="5" hidden="1">'прил 6 (ведомст.)'!$C$6:$H$265</definedName>
    <definedName name="Z_EF5A4981_C8E4_11D8_A2FC_006098EF8BA8_.wvu.PrintTitles" localSheetId="4" hidden="1">'прил 5 (ЦСР,ВР)'!$20:$20</definedName>
    <definedName name="Z_EF5A4981_C8E4_11D8_A2FC_006098EF8BA8_.wvu.PrintTitles" localSheetId="5" hidden="1">'прил 6 (ведомст.)'!$18:$18</definedName>
    <definedName name="_xlnm.Print_Titles" localSheetId="1">'прил 2 (доходы)'!$21:$22</definedName>
    <definedName name="_xlnm.Print_Titles" localSheetId="3">'прил 4 (Рз,ПР)'!$19:$20</definedName>
    <definedName name="_xlnm.Print_Titles" localSheetId="4">'прил 5 (ЦСР,ВР)'!$20:$21</definedName>
    <definedName name="_xlnm.Print_Titles" localSheetId="5">'прил 6 (ведомст.)'!$18:$19</definedName>
    <definedName name="_xlnm.Print_Area" localSheetId="0">'прил 1 (администр.)'!$A$1:$C$104</definedName>
    <definedName name="_xlnm.Print_Area" localSheetId="1">'прил 2 (доходы)'!$A$1:$C$60</definedName>
    <definedName name="_xlnm.Print_Area" localSheetId="3">'прил 4 (Рз,ПР)'!$A$1:$E$58</definedName>
    <definedName name="_xlnm.Print_Area" localSheetId="4">'прил 5 (ЦСР,ВР)'!$B$7:$G$182</definedName>
    <definedName name="_xlnm.Print_Area" localSheetId="5">'прил 6 (ведомст.)'!$B$1:$J$288</definedName>
    <definedName name="_xlnm.Print_Area" localSheetId="9">'прил.10(гарантии)'!$A$1:$I$46</definedName>
    <definedName name="_xlnm.Print_Area" localSheetId="6">'прил.7источники)'!$A$1:$C$57</definedName>
    <definedName name="_xlnm.Print_Area" localSheetId="7">'прил.8 (межб.трансф.)'!$B$1:$C$42</definedName>
    <definedName name="_xlnm.Print_Area" localSheetId="8">'прил.9 (мун.заим.)'!$A$1:$C$47</definedName>
  </definedNames>
  <calcPr fullCalcOnLoad="1"/>
</workbook>
</file>

<file path=xl/sharedStrings.xml><?xml version="1.0" encoding="utf-8"?>
<sst xmlns="http://schemas.openxmlformats.org/spreadsheetml/2006/main" count="2430" uniqueCount="765">
  <si>
    <t>600 05 00</t>
  </si>
  <si>
    <t xml:space="preserve">Куринского сельского поселения  </t>
  </si>
  <si>
    <t>795 07 12</t>
  </si>
  <si>
    <t>Массовый спорт</t>
  </si>
  <si>
    <t>524 00 00</t>
  </si>
  <si>
    <t>Ведомственная целевая программа "Содействие субъектам физической культуры и спорта и развитие массового спорта на Кубани на 2012-2014 годы"</t>
  </si>
  <si>
    <t>524 23 00</t>
  </si>
  <si>
    <t>795 07 13</t>
  </si>
  <si>
    <t>Образование</t>
  </si>
  <si>
    <t>07</t>
  </si>
  <si>
    <t>Ведомственная целевая программа "Развитие физической культуры и спорта в Куринском сельском поселении Апшеронского района" на 2013 год</t>
  </si>
  <si>
    <t>Расходы на обеспечение функций органов местного самоуправления</t>
  </si>
  <si>
    <t>Обеспечение деятельности администрации муниципального образования</t>
  </si>
  <si>
    <t>52 6 0000</t>
  </si>
  <si>
    <t>Обеспечение проведения выборов и референдумов</t>
  </si>
  <si>
    <t>80 0 0000</t>
  </si>
  <si>
    <t>1036</t>
  </si>
  <si>
    <t>Поддержка коммунального хозяйства</t>
  </si>
  <si>
    <t>440 02 00</t>
  </si>
  <si>
    <t>75 0 0000</t>
  </si>
  <si>
    <t>Развитие физической культуры и спорта</t>
  </si>
  <si>
    <t>75 0 6026</t>
  </si>
  <si>
    <t xml:space="preserve">Содействие субъектам физической культуры и спорта и развитие массового спорта </t>
  </si>
  <si>
    <t>75 0 6526</t>
  </si>
  <si>
    <t>6026</t>
  </si>
  <si>
    <t>6526</t>
  </si>
  <si>
    <t>54 5 0000</t>
  </si>
  <si>
    <t>Мероприятия, направленные на осуществление мер по противодействию коррупции</t>
  </si>
  <si>
    <t>Ведомственная целевая программа "Профилактика незаконного потребления наркотических средств и психотропных веществ на территории поселения на 2014 год"</t>
  </si>
  <si>
    <t xml:space="preserve">Мероприятия по укреплению правопорядка, профилактика правонарушений, усиление борьбы с преступностью </t>
  </si>
  <si>
    <t>Код бюджетной классификации Российской Федерации</t>
  </si>
  <si>
    <t xml:space="preserve">1 08 04020 01 0000 110  </t>
  </si>
  <si>
    <t xml:space="preserve">  1 11 01050 10 0000 120</t>
  </si>
  <si>
    <t xml:space="preserve">  1 11 02033 10 0000 120</t>
  </si>
  <si>
    <t xml:space="preserve">  1 11 02085 10 0000 120</t>
  </si>
  <si>
    <t>1 11 05013 10 0021 120</t>
  </si>
  <si>
    <t>Доходы, получаемые  в виде арендной платы  за земли сельскохозяйственного назначения,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</si>
  <si>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1 11 05013 10 0022 120</t>
  </si>
  <si>
    <t>Доходы, получаемые  в виде арендной платы  за земли городских населенных пунктов,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</si>
  <si>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1 11 05013 10 0023 120</t>
  </si>
  <si>
    <t>Доходы, получаемые  в виде арендной платы  за земли сельских населенных пунктов,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</si>
  <si>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1 11 05013 10 0024 120</t>
  </si>
  <si>
    <t>Доходы, получаемые  в виде арендной платы  за земли промышленности, энергетики, транспорта, связи и земли иного специального назначения,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</si>
  <si>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1 11 05013 10 0025 120</t>
  </si>
  <si>
    <t>Доходы, получаемые  в виде арендной платы  за земли особо охраняемых территорий,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</si>
  <si>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1 11 07015 10 0000 120</t>
  </si>
  <si>
    <t xml:space="preserve">  1 11 08050 10 0000 120</t>
  </si>
  <si>
    <r>
      <t xml:space="preserve">  </t>
    </r>
    <r>
      <rPr>
        <sz val="14"/>
        <rFont val="Times New Roman"/>
        <family val="1"/>
      </rPr>
      <t xml:space="preserve">1 11 09000 00 0000 120  </t>
    </r>
  </si>
  <si>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</si>
  <si>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1 13 01540 10 0000 130</t>
  </si>
  <si>
    <t>1 13 01995 10 0000 130</t>
  </si>
  <si>
    <t>1 13 02065 10 0000 130</t>
  </si>
  <si>
    <t xml:space="preserve"> 1 14 01050 10 0000 410</t>
  </si>
  <si>
    <t xml:space="preserve">1 14 02052 10 0000 410  </t>
  </si>
  <si>
    <r>
      <t xml:space="preserve">  </t>
    </r>
    <r>
      <rPr>
        <sz val="14"/>
        <rFont val="Times New Roman"/>
        <family val="1"/>
      </rPr>
      <t xml:space="preserve">1 14 02052 10 0000 440  </t>
    </r>
  </si>
  <si>
    <t>1 14 02053 10 0000 410</t>
  </si>
  <si>
    <t>1 14 02053 10 0000 440</t>
  </si>
  <si>
    <t xml:space="preserve">  1 14 03050 10 0000 410</t>
  </si>
  <si>
    <t xml:space="preserve">  1 14 03050 10 0000 440</t>
  </si>
  <si>
    <t xml:space="preserve">  1 14 04050 10 0000 420</t>
  </si>
  <si>
    <t xml:space="preserve"> 1 14 06013 10 0000 430</t>
  </si>
  <si>
    <t xml:space="preserve">                                                                                                      Приложение № 8 к решению Совета </t>
  </si>
  <si>
    <t>Администрация Куринского сельского поселения Апшеронского района</t>
  </si>
  <si>
    <t>Муниципальная программа Куринского сельского поселения Апшеронского района "Развитие культуры"</t>
  </si>
  <si>
    <t>Муниципальная программа Куринского сельского поселения Апшеронского района "Развитие физической культуры и спорта"</t>
  </si>
  <si>
    <t>Муниципальная программа Куринского сельского поселения Апшеронского района "Развитие молодежной политики"</t>
  </si>
  <si>
    <t>Муниципальная программа Куринского сельского поселения Апшеронского района "Обеспечение безопасности населения"</t>
  </si>
  <si>
    <t>Муниципальная программа Куринского сельского поселения Апшеронского района "Управление муниципальным имуществом"</t>
  </si>
  <si>
    <t>Муниципальная программа Куринского сельского поселения Апшеронского района "Поддержка дорожного хозяйства"</t>
  </si>
  <si>
    <t>Муниципальная программа Куринского сельского поселения Апшеронского района "Организация муниципального управления"</t>
  </si>
  <si>
    <t>Муниципальная программа Куринского сельского поселения Апшеронского района "Развитие жилищно-коммунального хозяйства"</t>
  </si>
  <si>
    <t xml:space="preserve">Муниципальная программа Куринского сельского поселения Апшеронского района "Управление муниципальным имуществом" </t>
  </si>
  <si>
    <t xml:space="preserve">Муниципальная программа Куринского сельского поселения Апшеронского района "Управление муниципальным имуществом"  </t>
  </si>
  <si>
    <t>Муниципальная программа Куринского сельского поселения Апшеронского района "Экономическое развитие муниципального образования"</t>
  </si>
  <si>
    <t>000 01 05 02 01 10 0000 510</t>
  </si>
  <si>
    <t>000 01 05 02 01 10 0000 610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</si>
  <si>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</si>
  <si>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1 14 06025 10 0000 430</t>
  </si>
  <si>
    <t>1 14 06033 10 0000 430</t>
  </si>
  <si>
    <t>1 16 18050 10 0000 140</t>
  </si>
  <si>
    <t>Денежные взыскания (штрафы) за нарушение бюджетного законодательства (в части бюджетов поселений)</t>
  </si>
  <si>
    <t xml:space="preserve">  1 16 33050 10 0000 140</t>
  </si>
  <si>
    <t>1 17 02020 10 0000 180</t>
  </si>
  <si>
    <t>1 17 01050 10 0000 180</t>
  </si>
  <si>
    <t>Невыясненные поступления, зачисляемые в бюджеты поселений</t>
  </si>
  <si>
    <t xml:space="preserve"> 01 00 0000 00 0000 000</t>
  </si>
  <si>
    <t>Министерство финансов Краснодарского края</t>
  </si>
  <si>
    <t>Департамент финансово-бюджетного надзора Краснодарского края</t>
  </si>
  <si>
    <t>Министерство экономики Краснодарского края</t>
  </si>
  <si>
    <t>Департамент имущественных отношений Краснодарского края</t>
  </si>
  <si>
    <t>Наименование дохода</t>
  </si>
  <si>
    <t>1 00 00000 00 0000 000</t>
  </si>
  <si>
    <t>Налоговые и неналоговые доходы</t>
  </si>
  <si>
    <t>1 01 02000 01 0000 110</t>
  </si>
  <si>
    <t>1 06 01030 10 0000 110</t>
  </si>
  <si>
    <t>1 06 06000 00 0000 110</t>
  </si>
  <si>
    <t>1 11 05010 00 0000 120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</si>
  <si>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</si>
  <si>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</si>
  <si>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</si>
  <si>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</si>
  <si>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2 19 00000 00 0000 000</t>
  </si>
  <si>
    <t xml:space="preserve">Возврат остатков субсидий, субвенций и иных межбюджетных трансфертов, имеющих целевое назначение, прошлых лет </t>
  </si>
  <si>
    <t>Всего доходов</t>
  </si>
  <si>
    <t>Субвенции бюджетам на осуществление первичного воинского учета на территориях, где отсутствуют военные комиссариаты</t>
  </si>
  <si>
    <t>из них:</t>
  </si>
  <si>
    <t>Субвенции местным бюджетам на выполнение передаваемых полномочий субъектов Российской Федерации</t>
  </si>
  <si>
    <t xml:space="preserve"> ЦСР</t>
  </si>
  <si>
    <t>ВР</t>
  </si>
  <si>
    <t>Реализация мероприятий ведомственной целевой программы</t>
  </si>
  <si>
    <t>Реализация ведомственных целевых программ, не отнесенных к определенным видам деятельности</t>
  </si>
  <si>
    <t>54 5 1034</t>
  </si>
  <si>
    <t>80 5 0000</t>
  </si>
  <si>
    <t>80 5 1006</t>
  </si>
  <si>
    <t>Развитие физической культуры и массового спорта</t>
  </si>
  <si>
    <t>75 2 0000</t>
  </si>
  <si>
    <t>000 01 00 00 00 00 0000 000</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</si>
  <si>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</si>
  <si>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</si>
  <si>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</si>
  <si>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</si>
  <si>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</si>
  <si>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</si>
  <si>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 xml:space="preserve">000 01 05 02 01 00 0000 510 </t>
  </si>
  <si>
    <t>Увеличение прочих остатков денежных средств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</si>
  <si>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</si>
  <si>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</si>
  <si>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</si>
  <si>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</si>
  <si>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</si>
  <si>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</si>
  <si>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 xml:space="preserve"> (тыс.рублей)</t>
  </si>
  <si>
    <t>№                п/п</t>
  </si>
  <si>
    <t>1.</t>
  </si>
  <si>
    <t>привлечение</t>
  </si>
  <si>
    <t>погашение основной суммы долга</t>
  </si>
  <si>
    <t>2.</t>
  </si>
  <si>
    <t>3.</t>
  </si>
  <si>
    <t xml:space="preserve">Раздел 1. Перечень подлежащих предоставлению муниципальных гарантий </t>
  </si>
  <si>
    <t xml:space="preserve">  Направление (цель)       гарантирова-ния</t>
  </si>
  <si>
    <t>Условия предоставления гарантий</t>
  </si>
  <si>
    <t>наличие права регрессного требования</t>
  </si>
  <si>
    <t>анализ финансового состояния принципала</t>
  </si>
  <si>
    <t>иные условия</t>
  </si>
  <si>
    <t>Итого:</t>
  </si>
  <si>
    <t xml:space="preserve">          Объем, тыс.рублей</t>
  </si>
  <si>
    <t>Укрепление правопорядка, профилактика правонарушений, усиление борьбы с преступностью</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</si>
  <si>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</si>
  <si>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</si>
  <si>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</si>
  <si>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государственных (муниципальных) нужд</t>
  </si>
  <si>
    <t>800</t>
  </si>
  <si>
    <t>Иные бюджетные ассигнования</t>
  </si>
  <si>
    <t>500</t>
  </si>
  <si>
    <t>Межбюджетные трансферты</t>
  </si>
  <si>
    <t xml:space="preserve">  1 11 05035 10 0000 120</t>
  </si>
  <si>
    <t xml:space="preserve"> 2 07 05000 10 0000 180</t>
  </si>
  <si>
    <t>Бюджетные ассигнования на исполнение муниципальных гарантий  Куринского сельского поселения Апшеронского района по возможным гарантийным случаям</t>
  </si>
  <si>
    <t xml:space="preserve">  1 11 05025 10 0000 120</t>
  </si>
  <si>
    <t xml:space="preserve">  1 11 05027 10 0000 120</t>
  </si>
  <si>
    <r>
      <t xml:space="preserve">  </t>
    </r>
    <r>
      <rPr>
        <sz val="14"/>
        <rFont val="Times New Roman"/>
        <family val="1"/>
      </rPr>
      <t xml:space="preserve">1 11 09045 10 0000 120  </t>
    </r>
  </si>
  <si>
    <t xml:space="preserve">1 14 02050 10 0000 410  </t>
  </si>
  <si>
    <t>Источники внутреннего финансирования дефицитов бюджетов</t>
  </si>
  <si>
    <t>Рз</t>
  </si>
  <si>
    <t>00</t>
  </si>
  <si>
    <t xml:space="preserve">                                                  Приложение № 2 к решению Совета  </t>
  </si>
  <si>
    <t xml:space="preserve">                                                  Куринского сельского поселения</t>
  </si>
  <si>
    <t xml:space="preserve">                                                  Апшеронского района </t>
  </si>
  <si>
    <t xml:space="preserve">Распределение бюджетных ассигнований 
по целевым статьям (государственным программам Краснодарского края и непрограммным направлениям деятельности), группам видов расходов классификации расходов бюджетов на 2015 год
</t>
  </si>
  <si>
    <t xml:space="preserve">                                                                                                                                Куринского сельского поселения  </t>
  </si>
  <si>
    <t xml:space="preserve">                                                                                                                                Апшеронского района</t>
  </si>
  <si>
    <t>ВСЕГО:</t>
  </si>
  <si>
    <t>7.</t>
  </si>
  <si>
    <t xml:space="preserve"> 01 05 02 01 10 0000 510</t>
  </si>
  <si>
    <t xml:space="preserve"> 01 05 02 01 10 0000 610</t>
  </si>
  <si>
    <t xml:space="preserve">                                            Приложение № 1 к решению Совета  </t>
  </si>
  <si>
    <t xml:space="preserve">                                            Куринского сельского поселения</t>
  </si>
  <si>
    <t xml:space="preserve">                                            Апшеронского района </t>
  </si>
  <si>
    <t>М.В.Усов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</si>
  <si>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</si>
  <si>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Куринского сельского поселения  </t>
  </si>
  <si>
    <t xml:space="preserve">                                                                                      Апшеронского района</t>
  </si>
  <si>
    <t xml:space="preserve">Объем межбюджетных трансфертов, предоставляемых бюджету </t>
  </si>
  <si>
    <t>Налог на доходы физических лиц*</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</si>
  <si>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</si>
  <si>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Осуществление отдельных государственных полномочий по образованию и организации деятельности административных комиссий</t>
  </si>
  <si>
    <t>991</t>
  </si>
  <si>
    <t>Обеспечение деятельности Совета муниципального образования</t>
  </si>
  <si>
    <t>Куринское сельское поселение Апшеронского района</t>
  </si>
  <si>
    <t>Обеспечение информационной открытости и доступности информации о деятельности органов местного самоуправления</t>
  </si>
  <si>
    <t>Прочие мероприятия по благоустройству</t>
  </si>
  <si>
    <t>Мероприятия по профилактике наркомании в муниципальном образовании</t>
  </si>
  <si>
    <t>Расходы на обеспечение деятельности (оказание услуг)  муниципальных учреждений, в том числе на предоставление муниципальным бюджетным и автономным учреждениям субсидий</t>
  </si>
  <si>
    <t>Реализация мероприятий муниципальной программы "Развитие культуры"</t>
  </si>
  <si>
    <t>Реализация мероприятий муниципальной программы "Развитие физической культуры и спорта"</t>
  </si>
  <si>
    <t>Развитие и поддержка малого и среднего предпринимательства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</si>
  <si>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</si>
  <si>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</si>
  <si>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</si>
  <si>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1 11 05026 10 0000 120</t>
  </si>
  <si>
    <t xml:space="preserve">1 03 02230 01 0000 110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</si>
  <si>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</si>
  <si>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1 03 02240 01 0000 110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</si>
  <si>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</si>
  <si>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1 03 02250 01 0000 110  </t>
  </si>
  <si>
    <t xml:space="preserve">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</si>
  <si>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1 03 02260 01 0000 110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</si>
  <si>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</si>
  <si>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Куринского сельского поселения  </t>
  </si>
  <si>
    <t xml:space="preserve">                                                                                                      Апшеронского района</t>
  </si>
  <si>
    <t>Культура, кинематография</t>
  </si>
  <si>
    <t>440 00 00</t>
  </si>
  <si>
    <t>Другие вопросы в области национальной экономики</t>
  </si>
  <si>
    <t xml:space="preserve">Функционирование высшего должностного лица субъекта Российской Федерации и муниципального образования   </t>
  </si>
  <si>
    <t>002 95 00</t>
  </si>
  <si>
    <t>Жилищно-коммунальное хозяйство</t>
  </si>
  <si>
    <t>Сумма</t>
  </si>
  <si>
    <t>14</t>
  </si>
  <si>
    <t>12</t>
  </si>
  <si>
    <t>05</t>
  </si>
  <si>
    <t>10</t>
  </si>
  <si>
    <t>06</t>
  </si>
  <si>
    <t>11</t>
  </si>
  <si>
    <t>08</t>
  </si>
  <si>
    <t>09</t>
  </si>
  <si>
    <t>РЗ</t>
  </si>
  <si>
    <t>ПР</t>
  </si>
  <si>
    <t>ЦСР</t>
  </si>
  <si>
    <t>01</t>
  </si>
  <si>
    <t>02</t>
  </si>
  <si>
    <t>03</t>
  </si>
  <si>
    <t>№ п/п</t>
  </si>
  <si>
    <t>04</t>
  </si>
  <si>
    <t>Обеспечение деятельности финансовых, налоговых и таможенных органов и органов финансового (финансово-бюджетного) надзора</t>
  </si>
  <si>
    <t xml:space="preserve">Физическая культура и спорт </t>
  </si>
  <si>
    <t>070 00 00</t>
  </si>
  <si>
    <t>070 05 00</t>
  </si>
  <si>
    <t>13</t>
  </si>
  <si>
    <t>Дорожное хозяйство (дорожные фонды)</t>
  </si>
  <si>
    <t>Другие вопросы в области культуры, кинематографии</t>
  </si>
  <si>
    <t>090 00 00</t>
  </si>
  <si>
    <t>090 02 00</t>
  </si>
  <si>
    <t>340 00 00</t>
  </si>
  <si>
    <t>Мероприятия по землеустройству и землепользованию</t>
  </si>
  <si>
    <t>340 03 00</t>
  </si>
  <si>
    <t>002 03 00</t>
  </si>
  <si>
    <t>440 99 00</t>
  </si>
  <si>
    <t>Общегосударственные вопросы</t>
  </si>
  <si>
    <t>Код</t>
  </si>
  <si>
    <t>3</t>
  </si>
  <si>
    <t>5</t>
  </si>
  <si>
    <t>6</t>
  </si>
  <si>
    <t>Осуществление первичного воинского учета на территориях, где отсутствуют военные комиссариаты</t>
  </si>
  <si>
    <t>001 36 00</t>
  </si>
  <si>
    <t>Защита населения и территории от чрезвычайных ситуаций природного и техногенного характера, гражданская оборона</t>
  </si>
  <si>
    <t>Наименование</t>
  </si>
  <si>
    <t>002 00 00</t>
  </si>
  <si>
    <t>ВСЕГО РАСХОДОВ</t>
  </si>
  <si>
    <t xml:space="preserve">Национальная оборона </t>
  </si>
  <si>
    <t>Мобилизационная и вневойсковая подготовка</t>
  </si>
  <si>
    <t>Физическая культура и спорт</t>
  </si>
  <si>
    <t>Образование и организация деятельности административных комиссий</t>
  </si>
  <si>
    <t>Резервные фонды</t>
  </si>
  <si>
    <t>Другие общегосударственные вопросы</t>
  </si>
  <si>
    <t>Национальная безопасность и правоохранительная деятельность</t>
  </si>
  <si>
    <t>Национальная экономика</t>
  </si>
  <si>
    <t>Всего расходов</t>
  </si>
  <si>
    <t>в том числе:</t>
  </si>
  <si>
    <t>001 00 00</t>
  </si>
  <si>
    <t>№ п\п</t>
  </si>
  <si>
    <t>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</si>
  <si>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</si>
  <si>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002 04 00</t>
  </si>
  <si>
    <t>(тыс.рублей)</t>
  </si>
  <si>
    <t>Культура</t>
  </si>
  <si>
    <t>Вед</t>
  </si>
  <si>
    <t>Другие вопросы в области национальной безопасности и правоохранительной деятельности</t>
  </si>
  <si>
    <t>Физическая культура</t>
  </si>
  <si>
    <t>(тыс. рублей)</t>
  </si>
  <si>
    <t>120</t>
  </si>
  <si>
    <t>Расходы на выплаты персоналу органов местного самоуправления</t>
  </si>
  <si>
    <t>240</t>
  </si>
  <si>
    <t>Иные закупки товаров, работ и услуг для муниципальных нужд</t>
  </si>
  <si>
    <t xml:space="preserve">Глава Куринского </t>
  </si>
  <si>
    <t>сельского поселения</t>
  </si>
  <si>
    <t>Апшеронского района</t>
  </si>
  <si>
    <t>М.В. Усов</t>
  </si>
  <si>
    <t>Глава Куринского</t>
  </si>
  <si>
    <t>Обеспечение пожарной безопасности</t>
  </si>
  <si>
    <t>Благоустройство</t>
  </si>
  <si>
    <t>992</t>
  </si>
  <si>
    <t>Целевые программы</t>
  </si>
  <si>
    <t>795 00 00</t>
  </si>
  <si>
    <t>Целевые программы Куринского сельского поселения Апшеронского района</t>
  </si>
  <si>
    <t>795 07 00</t>
  </si>
  <si>
    <t>795 07 03</t>
  </si>
  <si>
    <t>795 07 02</t>
  </si>
  <si>
    <t>795 07 08</t>
  </si>
  <si>
    <t>600 00 00</t>
  </si>
  <si>
    <t>Уличное освещение</t>
  </si>
  <si>
    <t>600 01 00</t>
  </si>
  <si>
    <t>795 07 01</t>
  </si>
  <si>
    <t>795 07 05</t>
  </si>
  <si>
    <t>795 07 07</t>
  </si>
  <si>
    <t>795 07 10</t>
  </si>
  <si>
    <t>315 00 00</t>
  </si>
  <si>
    <t>315 02 00</t>
  </si>
  <si>
    <t>315 02 01</t>
  </si>
  <si>
    <t>795 07 11</t>
  </si>
  <si>
    <t>Коммунальное хозяйство</t>
  </si>
  <si>
    <t xml:space="preserve">* В том числе по видам и подвидам доходов, входящим в соответствующий группировочный код бюджетной классификации, зачисляемым в  бюджет поселения в соответствии с законодательством Российской Федерации.  </t>
  </si>
  <si>
    <t>19 4 1115</t>
  </si>
  <si>
    <t xml:space="preserve">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 </t>
  </si>
  <si>
    <t>Доходы от продажи земельных участков,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</si>
  <si>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</si>
  <si>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</si>
  <si>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 xml:space="preserve">Доходы от размещения временно свободных средств бюджетов сельских поселений   </t>
  </si>
  <si>
    <t xml:space="preserve">Доходы от размещения сумм, аккумулируемых в ходе проведения  аукционов по продаже акций, находящихся в собственности сельских поселений       </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</si>
  <si>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</si>
  <si>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</si>
  <si>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</si>
  <si>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   </t>
  </si>
  <si>
    <t>Средства, получаемые от передачи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</si>
  <si>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сельских поселений</t>
  </si>
  <si>
    <t>Прочие доходы от оказания платных услуг (работ) получателями средств бюджетов сельских поселений</t>
  </si>
  <si>
    <t>Доходы, поступающие в порядке возмещения расходов, понесенных в связи с эксплуатацией имущества сельских поселений</t>
  </si>
  <si>
    <t>Доходы от продажи квартир, находящихся в собственности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</si>
  <si>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</si>
  <si>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</si>
  <si>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</si>
  <si>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</si>
  <si>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</si>
  <si>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</si>
  <si>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</si>
  <si>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Доходы от продажи нематериальных активов, находящихся  в  собственности сельских поселений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</si>
  <si>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</si>
  <si>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Невыясненные поступления, зачисляемые в бюджеты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</si>
  <si>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</si>
  <si>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Дотации бюджетам сельских поселений на поддержку мер по обеспечению сбалансированности бюджетов</t>
  </si>
  <si>
    <t>Прочие субсидии бюджетам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</si>
  <si>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</si>
  <si>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</si>
  <si>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безвозмездные поступления в бюджеты сельских поселений</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</si>
  <si>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</si>
  <si>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</si>
  <si>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</si>
  <si>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Субвенции бюджетам сельских поселений на выполнение передаваемых полномочий субъектов Российской Федерации </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</si>
  <si>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</si>
  <si>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</si>
  <si>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Субсидии бюджетам бюджетной системы Российской Федерации (межбюджетные субсидии)*</t>
  </si>
  <si>
    <t>12 1 6027</t>
  </si>
  <si>
    <t>Капитальный ремонт, ремонт автомобильных дорог общего пользования населенных пунктов</t>
  </si>
  <si>
    <t>99 2 0000</t>
  </si>
  <si>
    <t>99 2 6027</t>
  </si>
  <si>
    <t>Денежные обязательства, не исполненные в 2014 году, в связи с отсутствием возможности их финансового обеспечения</t>
  </si>
  <si>
    <t>03 0 00 00000</t>
  </si>
  <si>
    <t>03 8 00 00000</t>
  </si>
  <si>
    <t>03 8 01 00000</t>
  </si>
  <si>
    <t>03 8 01 00590</t>
  </si>
  <si>
    <t>03 8 01 10300</t>
  </si>
  <si>
    <t>04 0 00 00000</t>
  </si>
  <si>
    <t>04 4 00 00000</t>
  </si>
  <si>
    <t>05 0 00 00000</t>
  </si>
  <si>
    <t>05 5 00 00000</t>
  </si>
  <si>
    <t>06 0 00 00000</t>
  </si>
  <si>
    <t>06 7 00 00000</t>
  </si>
  <si>
    <t>06 7 01 00000</t>
  </si>
  <si>
    <t>08 0 00 00000</t>
  </si>
  <si>
    <t>08 3 00 00000</t>
  </si>
  <si>
    <t>08 3 01 00000</t>
  </si>
  <si>
    <t>08 3 01 10800</t>
  </si>
  <si>
    <t>12 0 00 00000</t>
  </si>
  <si>
    <t>12 1 00 00000</t>
  </si>
  <si>
    <t>12 1 01 00000</t>
  </si>
  <si>
    <t>12 1 01 11300</t>
  </si>
  <si>
    <t>13 0 00 00000</t>
  </si>
  <si>
    <t>13 4 00 00000</t>
  </si>
  <si>
    <t>13 4 01 00000</t>
  </si>
  <si>
    <t>13 4 01 11400</t>
  </si>
  <si>
    <t>Содействие развитию культурно-досуговых организаций</t>
  </si>
  <si>
    <t>03 8 03 00000</t>
  </si>
  <si>
    <t>Организация и проведение мероприятий, посвященных значимым событиям, юбилейным и памятным датам</t>
  </si>
  <si>
    <t>03 8 03 10300</t>
  </si>
  <si>
    <t>03 8 04 00000</t>
  </si>
  <si>
    <t>Передача полномочий по решению вопросов местного значения в соответствии с заключенными соглашениями</t>
  </si>
  <si>
    <t>03 8 04 20020</t>
  </si>
  <si>
    <t>04 4 02 00000</t>
  </si>
  <si>
    <t>04 4 02 10400</t>
  </si>
  <si>
    <t>05 5 03 00000</t>
  </si>
  <si>
    <t>Проведение целенаправленной работы по профилактике распространения наркомании</t>
  </si>
  <si>
    <t>05 5 03 11700</t>
  </si>
  <si>
    <t>Обеспечение защиты населения и территории муниципального образования от чрезвычайных ситуаций природного и техногенного характера</t>
  </si>
  <si>
    <t>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t>
  </si>
  <si>
    <t>08 3 01 10810</t>
  </si>
  <si>
    <t>Создание устойчивого и безопасного функционирования автомобильных дорог общего пользования местного значения муниципального образования</t>
  </si>
  <si>
    <t>Создание условий для развития малого и среднего предпринимательства</t>
  </si>
  <si>
    <t>17 0 00 00000</t>
  </si>
  <si>
    <t>17 1 00 00000</t>
  </si>
  <si>
    <t>17 1 01 00000</t>
  </si>
  <si>
    <t>Обеспечение деятельности высшего должностного лица муниципального образования</t>
  </si>
  <si>
    <t>17 1 01 00190</t>
  </si>
  <si>
    <t>17 1 02 00000</t>
  </si>
  <si>
    <t>17 1 02 00190</t>
  </si>
  <si>
    <t>17 1 02 60190</t>
  </si>
  <si>
    <t>17 1 08 00000</t>
  </si>
  <si>
    <t>Осуществление мер по противодействию коррупции</t>
  </si>
  <si>
    <t>17 1 08 10650</t>
  </si>
  <si>
    <t>17 1 02 11840</t>
  </si>
  <si>
    <t>17 1 02 51180</t>
  </si>
  <si>
    <t>19 0 00 00000</t>
  </si>
  <si>
    <t>19 4 00 00000</t>
  </si>
  <si>
    <t>19 4 02 00000</t>
  </si>
  <si>
    <t>Содействие развитию коммунальной инфраструктуры муниципальной собственности поселения</t>
  </si>
  <si>
    <t>19 4 02 11150</t>
  </si>
  <si>
    <t>19 4 03 00000</t>
  </si>
  <si>
    <t>Обеспечение содержания и функционирования уличного освещения</t>
  </si>
  <si>
    <t>19 4 03 11160</t>
  </si>
  <si>
    <t>19 4 04 00000</t>
  </si>
  <si>
    <t>19 4 04 11180</t>
  </si>
  <si>
    <t>Восстановление, ремонт, благоустройство и содержание мест захоронения</t>
  </si>
  <si>
    <t>Организация и содержание мест захоронения</t>
  </si>
  <si>
    <t>19 4 05 00000</t>
  </si>
  <si>
    <t>Обеспечение прочих мероприятий по благоустройству</t>
  </si>
  <si>
    <t>19 4 05 11190</t>
  </si>
  <si>
    <t>50 0 00 00000</t>
  </si>
  <si>
    <t>99 0 00 00000</t>
  </si>
  <si>
    <t>99 1 00 00000</t>
  </si>
  <si>
    <t>99 1 01 00000</t>
  </si>
  <si>
    <t>Распределение бюджетных ассигнований по разделам и подразделам</t>
  </si>
  <si>
    <t xml:space="preserve">Наименование </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</si>
  <si>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</si>
  <si>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Закупка товаров, работ и услуг для обеспечения государственных (муниципальных) нужд</t>
  </si>
  <si>
    <t>Муниципальные ценные бумаги Куринского сельского поселения Апшеронского района, всего</t>
  </si>
  <si>
    <t>Перечень  главных администраторов доходов бюджета Куринского сельского поселения Апшеронского района и закрепляемые за ними виды (подвиды) доходов бюджета Куринского сельского поселения Апшеронского района и перечень главных администраторов источников финансирования дефицита бюджета Куринского сельского поселения Апшеронского района</t>
  </si>
  <si>
    <t xml:space="preserve">Источники финансирования дефицита   </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</si>
  <si>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</si>
  <si>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50 1 00 00000</t>
  </si>
  <si>
    <t>50 1 01 00000</t>
  </si>
  <si>
    <t>50 1 01 20010</t>
  </si>
  <si>
    <t>17 1 14 00000</t>
  </si>
  <si>
    <t>Реализация полномочий в области строительства, архитектуры и градостроительства</t>
  </si>
  <si>
    <t>17 1 14 11430</t>
  </si>
  <si>
    <t>06 7 02 00000</t>
  </si>
  <si>
    <t>Обеспечение мероприятий по противодействию терроризму, экстремизму</t>
  </si>
  <si>
    <t>06 7 02 10680</t>
  </si>
  <si>
    <t>19 4 06 00000</t>
  </si>
  <si>
    <t>Реализация полномочий органов местного самоуправления в соответствии с жилищным законодательством</t>
  </si>
  <si>
    <t>19 4 06 11870</t>
  </si>
  <si>
    <t>Реализация полномочий по обеспечению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созданию условий для жилищного строительства, осуществлению муниципального жилищного контроля, а также иных полномочий органов местного самоуправления в соответствии с жилищным законодательством</t>
  </si>
  <si>
    <t>Реализация полномочий  по участию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</si>
  <si>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Другие вопросы в области жилищно-коммунального хозяйства</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</si>
  <si>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</si>
  <si>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t>
  </si>
  <si>
    <t>Иные межбюджетные трансферты на осуществление внешнего муниципального финансового контроля</t>
  </si>
  <si>
    <t>Иные межбюджетные трансферты на организацию библиотечного обслуживания населения, комплектование библиотечных фондов библиотек поселения</t>
  </si>
  <si>
    <t>17 1 02 11820</t>
  </si>
  <si>
    <t>17 1 12 00000</t>
  </si>
  <si>
    <t>17 1 12 10850</t>
  </si>
  <si>
    <t>Создание условий для эффективной реализации муниципальной политики в области кадрового обеспечения</t>
  </si>
  <si>
    <t>Мероприятия кадрового обеспечения органов местного самоуправления</t>
  </si>
  <si>
    <t>Непрограммные расходы в рамках обеспечения деятельности Совета муниципального образования</t>
  </si>
  <si>
    <t>Дотации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</si>
  <si>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</si>
  <si>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</si>
  <si>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бюджетам бюджетной системы Российской Федерации</t>
  </si>
  <si>
    <t>Выполнение других обязательств муниципального образования</t>
  </si>
  <si>
    <t>Жилищное хозяйство</t>
  </si>
  <si>
    <t>Реализация мероприятий в сфере жилищного хозяйства</t>
  </si>
  <si>
    <t>Обеспечение содержания муниципального жилищного фонда</t>
  </si>
  <si>
    <t>19 4 07 00000</t>
  </si>
  <si>
    <t>19 4 07 11140</t>
  </si>
  <si>
    <t>Основные мероприятия муниципальной программы</t>
  </si>
  <si>
    <t>1 13 02995 10 0000 130</t>
  </si>
  <si>
    <t>1 11 05035 10 0000 120</t>
  </si>
  <si>
    <t>Прочие доходы от компенсации затрат бюджетов сельских  поселений*</t>
  </si>
  <si>
    <t>17 1 07 00000</t>
  </si>
  <si>
    <t>Проведение выборов</t>
  </si>
  <si>
    <t>Контрольно-счетная палата муниципального образования Апшеронский район</t>
  </si>
  <si>
    <t>Денежные взыскания (штрафы) за нарушение бюджетного законодательства (в части бюджетов сельских поселений)</t>
  </si>
  <si>
    <t xml:space="preserve">погашение основной суммы долга </t>
  </si>
  <si>
    <t>Вид заимствований</t>
  </si>
  <si>
    <t>Категории  принципалов</t>
  </si>
  <si>
    <t xml:space="preserve"> Объем гарантий,  тыс.руб-лей</t>
  </si>
  <si>
    <t xml:space="preserve"> обеспечение исполнения обязательств принципала перед гарантом</t>
  </si>
  <si>
    <t>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t>
  </si>
  <si>
    <t>Молодежная политика</t>
  </si>
  <si>
    <t xml:space="preserve">Молодежная политика </t>
  </si>
  <si>
    <t>*По видам и подвидам доходов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</si>
  <si>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</si>
  <si>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Иные межбюджетные трансферты бюджету муниципального образования Апшеронский район, всего</t>
  </si>
  <si>
    <t xml:space="preserve">Наименование кода группы, подгруппы, статьи, подвида, 
аналитической группы вида источников финансирования 
дефицитов бюджетов
</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</si>
  <si>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</si>
  <si>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03 8 01 60120</t>
  </si>
  <si>
    <t>03 8 01 S0120</t>
  </si>
  <si>
    <t xml:space="preserve">                                                  от 22 декабря 2016 года № 140       </t>
  </si>
  <si>
    <t xml:space="preserve">                                                                                                      от 22 декабря 2016 года № 140             </t>
  </si>
  <si>
    <t>Профессиональная подготовка, переподготовка и повышение квалификации</t>
  </si>
  <si>
    <t>17 1 15 00000</t>
  </si>
  <si>
    <t xml:space="preserve">Передача полномочий по решению вопросов местного значения в соответствии с заключенными соглашениями </t>
  </si>
  <si>
    <t>17 1 15 20030</t>
  </si>
  <si>
    <t>19 4 08 11120</t>
  </si>
  <si>
    <t>19 4 08 00000</t>
  </si>
  <si>
    <t>Обеспечение мероприятий по энергосбережению и повышению энергетической эффективности</t>
  </si>
  <si>
    <t>Мероприятия по энергосбережению и повышению энергетической эффективности</t>
  </si>
  <si>
    <t xml:space="preserve">                                                                                                                                от ______________________ № ___         </t>
  </si>
  <si>
    <t>Иные межбюджетные трансферты на осуществление части полномочий по исполнению бюджета поселений</t>
  </si>
  <si>
    <t>Обеспечение организации и проведения физкультурных мероприятий и массовых спортивных мероприятий</t>
  </si>
  <si>
    <t xml:space="preserve">                                                                                      от ______________________ № ___       </t>
  </si>
  <si>
    <t>Куринского сельского поселения</t>
  </si>
  <si>
    <t xml:space="preserve">Глава </t>
  </si>
  <si>
    <t xml:space="preserve">Куринского сельского поселения </t>
  </si>
  <si>
    <t>Глава</t>
  </si>
  <si>
    <t>Иные межбюджетные трансферты на осуществление части полномочий  по участию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</si>
  <si>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Мероприятия по информатизации администрации муниципального образования, ее отраслевых (функциональных) органов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</si>
  <si>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</si>
  <si>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 xml:space="preserve">Повышение оплаты труда работников муниципальных учреждений Краснодарского края </t>
  </si>
  <si>
    <t>Реализация полномочий органов местного самоуправления в сфере архитектуры и градостроительства</t>
  </si>
  <si>
    <t xml:space="preserve">                                                                                                                                 от 20 декабря 2017 года № 192            </t>
  </si>
  <si>
    <t xml:space="preserve">                                                                                                                                Приложение № 4 к решению Совета </t>
  </si>
  <si>
    <t xml:space="preserve">                                                                                      Приложение № 6 к решению Совета </t>
  </si>
  <si>
    <t>17 1 07 11910</t>
  </si>
  <si>
    <t>Проведение выборов в представительный орган муниципального образования</t>
  </si>
  <si>
    <t xml:space="preserve">                                                  Куринского сельского поселения  </t>
  </si>
  <si>
    <t xml:space="preserve">                                                  Апшеронского района</t>
  </si>
  <si>
    <t xml:space="preserve">                                                                                                                Куринского сельского поселения  </t>
  </si>
  <si>
    <t xml:space="preserve">                                                                                                                Апшеронского района</t>
  </si>
  <si>
    <t xml:space="preserve">                                                                                                                Приложение № 8 к решению Совета </t>
  </si>
  <si>
    <t xml:space="preserve">                                                                                                   Куринского сельского поселения  </t>
  </si>
  <si>
    <t xml:space="preserve">                                                                                                   Апшеронского района</t>
  </si>
  <si>
    <t>главного администратора доходов бюджета поселения (главного администратора источников финансирования дефицита бюджета поселения)</t>
  </si>
  <si>
    <t>доходов бюджета поселения (источников финансирования дефицита бюджета поселения)</t>
  </si>
  <si>
    <t>Источники внутреннего финансирования дефицитов бюджетов,</t>
  </si>
  <si>
    <t>Наименование межбюджетного трансферта</t>
  </si>
  <si>
    <t>Иные межбюджетные трансферты на исполнение передаваемых контрольно-счетному органу муниципального образования Апшеронский район полномочий контрольно-счетного органа Куринского сельского поселения Апшеронского района по осуществлению внешнего муниципального финансового контроля</t>
  </si>
  <si>
    <t xml:space="preserve">Иные межбюджетные трансферты на осуществление части полномочий по исполнению бюджета поселения </t>
  </si>
  <si>
    <t>Объем</t>
  </si>
  <si>
    <t xml:space="preserve">За счет источников финансирования дефицита  бюджета  поселения </t>
  </si>
  <si>
    <t>Прочие неналоговые доходы бюджетов сельских поселений*</t>
  </si>
  <si>
    <t>2 07 05030 10 0000 150</t>
  </si>
  <si>
    <t>1 17 05050 10 0000 180</t>
  </si>
  <si>
    <t>Совет Куринского сельского поселения Апшеронского района</t>
  </si>
  <si>
    <t>2 02 15001 10 0000 150</t>
  </si>
  <si>
    <t>2 02 29999 10 0000 150</t>
  </si>
  <si>
    <t xml:space="preserve">1 14 02050 10 0000 440  </t>
  </si>
  <si>
    <t>2 02 30024 10 0000 150</t>
  </si>
  <si>
    <t>2 02 35118 10 0000 150</t>
  </si>
  <si>
    <t>2 02 40014 10 0000 150</t>
  </si>
  <si>
    <t>2 02 49999 10 0000 150</t>
  </si>
  <si>
    <t>2 18 60010 10 0000 150</t>
  </si>
  <si>
    <t>2 02 10000 00 0000 150</t>
  </si>
  <si>
    <t>2 02 30000 00 0000 150</t>
  </si>
  <si>
    <t>2 02 40000 00 0000 150</t>
  </si>
  <si>
    <t>2 02 15001 00 0000 150</t>
  </si>
  <si>
    <t>2 02 30024 00 0000 150</t>
  </si>
  <si>
    <t>2 02 35118 00 0000 150</t>
  </si>
  <si>
    <t>Иные межбюджетные трансферты на осуществление части полномочий по решению вопросов местного значения - комплектование библиотечных фондов библиотек Куринского сельского поселения Апшеронского района</t>
  </si>
  <si>
    <t>2 08 05000 10 0000 150</t>
  </si>
  <si>
    <t>2 19 60010 10 0000 150</t>
  </si>
  <si>
    <t>Прочие межбюджетные трансферты, передаваемые бюджетам сельских поселений</t>
  </si>
  <si>
    <t>Иные межбюджетные трансферты на осуществление части полномочий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t>
  </si>
  <si>
    <t xml:space="preserve">                                                  от 20 декабря 2018 года № 239        </t>
  </si>
  <si>
    <t xml:space="preserve">                                                                                                                  Куринского сельского поселения  </t>
  </si>
  <si>
    <t xml:space="preserve">                                                                                                                  Апшеронского района</t>
  </si>
  <si>
    <t>400</t>
  </si>
  <si>
    <t>Капитальные вложения в объекты государственной (муниципальной) собственности</t>
  </si>
  <si>
    <t>Ликвидация последствий чрезвычайных ситуаций на автомобильных дорогах общего пользования местного значения</t>
  </si>
  <si>
    <t>12 1 01 S2490</t>
  </si>
  <si>
    <t>2 02 20000 00 0000 150</t>
  </si>
  <si>
    <t xml:space="preserve">                                                 Куринского сельского поселения</t>
  </si>
  <si>
    <t xml:space="preserve">                                                 Апшеронского района</t>
  </si>
  <si>
    <t>06 7 01 S0060</t>
  </si>
  <si>
    <t>Озеленение территории  сельского поселения</t>
  </si>
  <si>
    <t>Субсидии бюджетам бюджетной системы Российской Федерации (межбюджетные субсидии)</t>
  </si>
  <si>
    <t>Мероприятия по предупреждению и ликвидации чрезвычайных ситуаций</t>
  </si>
  <si>
    <t xml:space="preserve">Мероприятий по предупреждению и ликвидации чрезвычайных ситуаций </t>
  </si>
  <si>
    <t xml:space="preserve">                                                 Приложение № 3 к решению Совета  </t>
  </si>
  <si>
    <t>2 02 15002 10 0000 150</t>
  </si>
  <si>
    <t>2 07 05000 10 0000 150</t>
  </si>
  <si>
    <t>Прочие безвозмездные поступления в бюджеты
сельских поселений</t>
  </si>
  <si>
    <t xml:space="preserve">                                                                                                   Приложение № 4 к решению Совета </t>
  </si>
  <si>
    <t xml:space="preserve">                                                                                                                  Приложение № 5 к решению Совета </t>
  </si>
  <si>
    <t xml:space="preserve">Приложение № 6 к решению Совета </t>
  </si>
  <si>
    <t>12 1 01 90020</t>
  </si>
  <si>
    <t>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t>
  </si>
  <si>
    <t>Дополнительная помощь местным бюджетам для решения социально значимых вопросов местного значения</t>
  </si>
  <si>
    <t>Субсидии на дополнительную помощь местным бюджетам для решения социально значимых вопросов местного значения</t>
  </si>
  <si>
    <t>03 8 01 М0050</t>
  </si>
  <si>
    <t>Решение социально значимых вопросов местного значения</t>
  </si>
  <si>
    <t xml:space="preserve">2 02 20077 10 0000 150 </t>
  </si>
  <si>
    <t xml:space="preserve">Субсидии бюджетам сельских поселений на софинансирование капитальных вложений в объекты муниципальной собственности </t>
  </si>
  <si>
    <t>1 16 51040 10 0000 140</t>
  </si>
  <si>
    <t>Строительство (реконструкция) автомобильных дорог общего пользования местного значения</t>
  </si>
  <si>
    <t>12 1 01 S1110</t>
  </si>
  <si>
    <t>17 1 16 10820</t>
  </si>
  <si>
    <t>17 1 16 00000</t>
  </si>
  <si>
    <t>Прочие обязательства муниципального образования</t>
  </si>
  <si>
    <t xml:space="preserve">2 02 20077 00 0000 150 </t>
  </si>
  <si>
    <t>Субсидии  на реализацию мероприятий по предупреждению и ликвидации чрезвычайных ситуаций, стихийных бедствий и их последствий, выполняемых в рамках специальных решений</t>
  </si>
  <si>
    <t>Субсидии местным бюджетам на софинансирование расходных обязательств муниципальных образований Краснодарского края на строительство (реконструкцию) автомобильных дорог общего пользования местного значения</t>
  </si>
  <si>
    <t>2 02 49999 00 0000 150</t>
  </si>
  <si>
    <t>Прочие межбюджетные трансферты, передаваемые бюджетам</t>
  </si>
  <si>
    <t>Субсидии бюджетам на софинансирование капитальных вложений в объекты муниципальной собственности</t>
  </si>
  <si>
    <t xml:space="preserve">Субсидии бюджетам сельских поселений на софинансирование капитальных вложений в объекты муниципальной собственности  </t>
  </si>
  <si>
    <t>2 02 16001 10 0000 150</t>
  </si>
  <si>
    <t xml:space="preserve">Программа муниципальных внутренних заимствований </t>
  </si>
  <si>
    <t>Дотации бюджетам сельских поселений на выравнивание  бюджетной обеспеченности из бюджета субъекта Российской Федерации</t>
  </si>
  <si>
    <t>Дотации бюджетам сельских поселений на выравнивание  бюджетной обеспеченности из бюджетов муниципальных районов</t>
  </si>
  <si>
    <t>2 02 16001 00 0000 150</t>
  </si>
  <si>
    <t xml:space="preserve">Дотации  на выравнивание бюджетной обеспеченности </t>
  </si>
  <si>
    <t>2 02 25519 10 0000 150</t>
  </si>
  <si>
    <t>03 8 А1 55190</t>
  </si>
  <si>
    <t>Федеральный проект "Культурная среда"</t>
  </si>
  <si>
    <t>Государственная поддержка отрасли культура</t>
  </si>
  <si>
    <t xml:space="preserve">03 8 А1 00000 </t>
  </si>
  <si>
    <t>03 8 А1 00000</t>
  </si>
  <si>
    <t xml:space="preserve">Подготовка населения и организаций к действиям в чрезвычайной ситуации в мирное и военное время </t>
  </si>
  <si>
    <t>06 7 01 10630</t>
  </si>
  <si>
    <t>Подготовка населения и организаций к действиям в чрезвычайной ситуации в мирное и военное время</t>
  </si>
  <si>
    <t xml:space="preserve">                                                     Куринского сельского поселения  </t>
  </si>
  <si>
    <t xml:space="preserve">                                                     Апшеронского района</t>
  </si>
  <si>
    <t xml:space="preserve">                                                     Приложение № 7 к решению Совета </t>
  </si>
  <si>
    <t xml:space="preserve">                                                      Куринского сельского поселения  </t>
  </si>
  <si>
    <t xml:space="preserve">                                                      Апшеронского района</t>
  </si>
  <si>
    <t xml:space="preserve">  </t>
  </si>
  <si>
    <t xml:space="preserve"> </t>
  </si>
  <si>
    <t>Виды заимствований</t>
  </si>
  <si>
    <t>Обьем</t>
  </si>
  <si>
    <t>Объем гарантий</t>
  </si>
  <si>
    <t xml:space="preserve"> -</t>
  </si>
  <si>
    <t>-</t>
  </si>
  <si>
    <t>от ______________________ № ___</t>
  </si>
  <si>
    <t xml:space="preserve"> Апшеронского района</t>
  </si>
  <si>
    <t xml:space="preserve">Приложение № 7 к решению Совета </t>
  </si>
  <si>
    <t>Осуществление муниципальным учреждением капитального ремонта</t>
  </si>
  <si>
    <t>03 8 01 09020</t>
  </si>
  <si>
    <t>1 16 01074 01 0000 140</t>
  </si>
  <si>
    <t>добавила</t>
  </si>
  <si>
    <t>2 07 05010 10 0000 150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</si>
  <si>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</si>
  <si>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 xml:space="preserve">                                                                                                   Приложение № 3 к решению Совета </t>
  </si>
  <si>
    <t xml:space="preserve">                                                                                                                  Приложение № 4 к решению Совета </t>
  </si>
  <si>
    <t xml:space="preserve">Приложение № 5 к решению Совета </t>
  </si>
  <si>
    <t xml:space="preserve">                                                     Приложение № 6 к решению Совета </t>
  </si>
  <si>
    <t>новый</t>
  </si>
  <si>
    <t>Прочие доходы от компенсации затрат бюджетов сельских  поселений</t>
  </si>
  <si>
    <t>03 7 00 00000</t>
  </si>
  <si>
    <t>03 7 01 00000</t>
  </si>
  <si>
    <t>Восстановление, ремонт, благоустройство объектов культурного наследия на территории поселения</t>
  </si>
  <si>
    <t>Сохранение, использование и популяризация объектов культурного наследия</t>
  </si>
  <si>
    <t>Реализация мероприятий муниципальной программы "Развитие жилищно-коммунального хозяйства"</t>
  </si>
  <si>
    <t>19 4 02 11900</t>
  </si>
  <si>
    <t>19 4 06 11170</t>
  </si>
  <si>
    <t xml:space="preserve">Озеленение </t>
  </si>
  <si>
    <t>Обеспечение озеленения территории поселения</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</si>
  <si>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</si>
  <si>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 указанных в пункте 6 статьи 46 Бюджетного Кодекса Российской Федерации), выявленные должностными лицами органов муниципального контроля</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</si>
  <si>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</si>
  <si>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</si>
  <si>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</si>
  <si>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08 3 08 10820</t>
  </si>
  <si>
    <t>08 3 08 00000</t>
  </si>
  <si>
    <t xml:space="preserve">                                            от  21 июля 2020 года № 38        </t>
  </si>
  <si>
    <t xml:space="preserve">                                                  Приложение № 1 к решению Совета  </t>
  </si>
  <si>
    <t xml:space="preserve">                                                  Приложение № 2   к решению Совета  </t>
  </si>
  <si>
    <t>Иные межбюджетные трансферты на устранение наносов в подмостовых пространствах реки Кура в станице Куринской Апшеронского района</t>
  </si>
  <si>
    <t>Иные межбюджетные трансферты на расчистку реки Мирнушка в станице Куринской Апшеронского района</t>
  </si>
  <si>
    <t>Иные межбюджетные трансферты на расчистку наносов и устранение промоин в районе мостового перехода хутора Городок Куринского сельского поселения Апшеронского района</t>
  </si>
  <si>
    <t>06 7 01 90020</t>
  </si>
  <si>
    <t>Иные межбюджетные трансферты на устранение наносов в подмостовых пространствах реки Кура в хуторе Городок Куринского сельского поселения Апшеронского района</t>
  </si>
  <si>
    <t>Иные межбюджетные трансферты на очистку водоотводной канавы в станице Куринской Апшеронского района</t>
  </si>
  <si>
    <t xml:space="preserve">Доходы от уплаты акцизов на автомобильный бензин, прямогонный бензин, дизельное топливо,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</si>
  <si>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от  "20" октября 2020 года № 45      </t>
  </si>
  <si>
    <t xml:space="preserve">                                                от  "20" октября 2020 года № 45      </t>
  </si>
  <si>
    <t xml:space="preserve">                                                                                                 от  "20" октября 2020 года № 45            </t>
  </si>
  <si>
    <t xml:space="preserve">                                                                                                                  от  "20" октября 2020 года № 45                      </t>
  </si>
  <si>
    <t xml:space="preserve">от  "20" октября 2020 года № 45                </t>
  </si>
  <si>
    <t xml:space="preserve">                                                     от  "20" октября 2020 года № 45                     </t>
  </si>
  <si>
    <t>Объем поступлений доходов в  бюджет Куринского сельского поселения Апшеронского района по кодам видов (подвидов) доходов на 2021 год</t>
  </si>
  <si>
    <t>Безвозмездные поступления из краевого и районного бюджетов в 2021 году</t>
  </si>
  <si>
    <t>классификации расходов бюджетов на 2021 год</t>
  </si>
  <si>
    <t xml:space="preserve">                                                                    </t>
  </si>
  <si>
    <t xml:space="preserve">Распределение бюджетных ассигнований 
по целевым статьям (муниципальным программам Куринского сельского поселения Апшеронского района  и непрограммным направлениям деятельности), группам видов расходов классификации расходов бюджетов на 2021 год
</t>
  </si>
  <si>
    <t>бюджета Куринского сельского поселения Апшеронского района, перечень статей источников финансирования дефицитов бюджетов на 2021 год</t>
  </si>
  <si>
    <t>муниципального образования Апшеронский район, на 2021 год</t>
  </si>
  <si>
    <t xml:space="preserve"> Куринского сельского поселения Апшеронского  района на 2021 год</t>
  </si>
  <si>
    <t>Программа муниципальных гарантий Куринского сельского поселения Апшеронского района в иностранной валюте на 2021 год</t>
  </si>
  <si>
    <t>2021 год</t>
  </si>
  <si>
    <t xml:space="preserve"> Куринского сельского поселения Апшеронского района в 2021 году</t>
  </si>
  <si>
    <t>Раздел 2. Общий объем  бюджетных ассигнований, предусмотренных  на исполнение муниципальных гарантий  Куринского сельского поселения Апшеронского района по возможным гарантийным случаям, в 2021 году</t>
  </si>
  <si>
    <t xml:space="preserve">  2 02 25299 10 0000 150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</si>
  <si>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</si>
  <si>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2 02 25299 10 0000 150</t>
  </si>
  <si>
    <t>2 02 25299 00 0000 150</t>
  </si>
  <si>
    <t xml:space="preserve">Субвенции  бюджетам муниципальных образований на осуществление государственных полномочий по первичному воинскому учету на территориях, где отсутствуют военные комиссариаты
</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</si>
  <si>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</si>
  <si>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4%</t>
  </si>
  <si>
    <t>Защита населения и территории от чрезвычайных ситуаций природного и техногенного характера, пожарная безопасность</t>
  </si>
  <si>
    <t>06 7 01 10600</t>
  </si>
  <si>
    <t>Обеспечение защиты населения и территории муниципального образования  от чрезвычайных ситуаций природного и техногенного характера</t>
  </si>
  <si>
    <t>Реализация мероприятий федеральной целевой программы "Увековечение памяти погибших при защите Отечества на 2019-2024 годы"</t>
  </si>
  <si>
    <t>Непрограммные расходы органов местного самоуправления</t>
  </si>
  <si>
    <t>Непрограммные расходы</t>
  </si>
  <si>
    <t>1 16 01157 01 0000 140</t>
  </si>
  <si>
    <t>1 16 01194 01 0000 140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</si>
  <si>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</si>
  <si>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 порядку</t>
  </si>
  <si>
    <t xml:space="preserve">Субсидии  бюджетам муниципальных образований на проведение мероприятий по восстановлению (ремонту, благоустройству) воинских захоронений; установке мемориальных знаков на воинских захоронениях, нанесению имен погибших при защите Отечества на мемориальные сооружения воинских захоронений по месту захоронения в пределах полномочий, установленных 
законодательством Российской Федерации
</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</si>
  <si>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</si>
  <si>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сельских поселений на выравнивание  бюджетной обеспеченности из бюджета  муниципальных районов</t>
  </si>
  <si>
    <t>Дотации  бюджетам сельских поселений на выравнивание бюджетной обеспеченности из бюджета субъекта Российской Федерации</t>
  </si>
  <si>
    <t>*По видам и подвидам доходов, входящих в соответствующих группировочный код бюджетной классификации, зачисляемым в  бюджет Куринского сельского поселения Апшеронского района в соответствии с законодательством Российской Федерации</t>
  </si>
  <si>
    <t>Кредиты, привлеченные Куринским сельским поселением Апшеронского района от кредитных организаций Российской Федерации, всего</t>
  </si>
  <si>
    <t>Бюджетные кредиты,  привлеченные в бюджет Куринского сельского поселения Апшеронского района от Российской Федерации в иностранной валюте в рамках использования целевых иностранных кредитов</t>
  </si>
  <si>
    <t>привлечение (предельный срок погашения - до 10 лет)</t>
  </si>
  <si>
    <t xml:space="preserve">                                                                                                     Приложение № 9 </t>
  </si>
  <si>
    <t>УТВЕРЖДЕНА</t>
  </si>
  <si>
    <t xml:space="preserve">                                                                                                 поселения    Апшеронского района</t>
  </si>
  <si>
    <t xml:space="preserve">                                                                                                  решением Совета Куринского сельского  </t>
  </si>
  <si>
    <t>Бюджетные кредиты,  привлеченные в бюджет Куринского сельского поселения Апшеронского района  из других  бюджетов бюджетной   системы Российской Федерации, всего</t>
  </si>
  <si>
    <t xml:space="preserve">            решением Совета Куринского сельского </t>
  </si>
  <si>
    <t xml:space="preserve">           поселения    Апшеронского района</t>
  </si>
  <si>
    <t xml:space="preserve">            Приложение № 10 </t>
  </si>
  <si>
    <t>Приложение № 11</t>
  </si>
  <si>
    <t xml:space="preserve">решением Совета Куринского сельского </t>
  </si>
  <si>
    <t xml:space="preserve">  поселения    Апшеронского района</t>
  </si>
  <si>
    <t xml:space="preserve">Программа муниципальных внешних заимствований </t>
  </si>
  <si>
    <t>Куринского сельского поселения Апшеронского района на 2021 год</t>
  </si>
  <si>
    <t>Программа муниципальных гарантий  Куринского сельского поселения                                                                                                      Апшеронского района в валюте Российской Федерации на 2021 год</t>
  </si>
  <si>
    <t>Раздел 1. Программа муниципальных внешних заимствований Куринского сельского поселения Апшеронского района на 2021 год</t>
  </si>
  <si>
    <t>245,3</t>
  </si>
  <si>
    <t>Приложение № 12</t>
  </si>
  <si>
    <t>Раздел 1. Перечень подлежащих предоставлению муниципальных гарантий Куринского сельского поселения Апшеронского района в 2021 году</t>
  </si>
  <si>
    <t xml:space="preserve">наличие права
регрессного требования       гаранта к принципалу
</t>
  </si>
  <si>
    <t>предоставление обеспечения      исполнения обязательств принципала по удовлетворению регресного требования   гаранта к принципалу</t>
  </si>
  <si>
    <t>Условия предоставления и исполнения                гарантий</t>
  </si>
  <si>
    <t>Объем бюджетных ассигнований</t>
  </si>
  <si>
    <t>Раздел 2. Общий объем бюджетных ассигнований, предусмотренных на исполнение муниципальных гарантий Куринского сельского поселения Апшеронского района по возможным гарантийным               случаям в 2021 году</t>
  </si>
  <si>
    <t xml:space="preserve">Исполнение муниципальных гарантий Куринского сельского поселения Апшеронского района 
</t>
  </si>
  <si>
    <t>Наименование принципала</t>
  </si>
  <si>
    <t>2 07 05030 00 0000 150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</si>
  <si>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</si>
  <si>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1 16 07010 00 0000 140</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</si>
  <si>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</si>
  <si>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сельских поселений, либо в связи с
уклонением от заключения таких контрактов или иных договоров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</si>
  <si>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</si>
  <si>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Ведомственная структура расходов бюджета Куринского сельского поселения                                                                                               Апшеронского района на 2021 год</t>
  </si>
  <si>
    <t>03 7 01 L2990</t>
  </si>
  <si>
    <t>99 1 00 90010</t>
  </si>
  <si>
    <t>Резервный фонд администрации муниципального образования</t>
  </si>
  <si>
    <t>2 07 00000 00 0000 000</t>
  </si>
  <si>
    <t>Прочие безвозмездные поступления</t>
  </si>
  <si>
    <t xml:space="preserve">Прочие безвозмездные поступления в бюджеты сельских поселений </t>
  </si>
  <si>
    <t>Земельный налог</t>
  </si>
  <si>
    <t>Субсидии бюджетам сельских поселений на поддержку отрасли культуры</t>
  </si>
  <si>
    <t xml:space="preserve">                                           от "21" декабря 2020 года № 55      </t>
  </si>
  <si>
    <t xml:space="preserve">                                                   от "21" декабря 2020 года № 55      </t>
  </si>
  <si>
    <t xml:space="preserve">                                                  от "21" декабря 2020 года № 55    </t>
  </si>
  <si>
    <t xml:space="preserve">                                                                                                   от "21" декабря 2020 года № 55          </t>
  </si>
  <si>
    <t xml:space="preserve">                                                                                                                 от "21" декабря 2020 года № 55               </t>
  </si>
  <si>
    <t xml:space="preserve">от "21" декабря 2020 года № 55                </t>
  </si>
  <si>
    <t xml:space="preserve">                                                     от "21" декабря 2020 года № 55           </t>
  </si>
  <si>
    <t xml:space="preserve">                                                                                                                от "21" декабря 2020 года № 55           </t>
  </si>
  <si>
    <t xml:space="preserve">                                                                                                     от "21" декабря 2020 года № 55        </t>
  </si>
  <si>
    <t xml:space="preserve">            от "21" декабря 2020 года № 55         </t>
  </si>
  <si>
    <t xml:space="preserve">от "21" декабря 2020 года № 55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</si>
</sst>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0.0"/>
    <numFmt numFmtId="177" formatCode="#,##0.0"/>
    <numFmt numFmtId="178" formatCode="0.00000"/>
    <numFmt numFmtId="179" formatCode="0.000000"/>
    <numFmt numFmtId="180" formatCode="#,##0.00000"/>
    <numFmt numFmtId="181" formatCode="_-* #,##0.00000_р_._-;\-* #,##0.00000_р_._-;_-* &quot;-&quot;?????_р_._-;_-@_-"/>
    <numFmt numFmtId="182" formatCode="_-* #,##0.0_р_._-;\-* #,##0.0_р_._-;_-* &quot;-&quot;??_р_._-;_-@_-"/>
    <numFmt numFmtId="183" formatCode="0.0_ ;[Red]\-0.0\ "/>
    <numFmt numFmtId="184" formatCode="0.00000_ ;[Red]\-0.00000\ "/>
    <numFmt numFmtId="185" formatCode="0.0000"/>
    <numFmt numFmtId="186" formatCode="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0000"/>
    <numFmt numFmtId="192" formatCode="0.00000000"/>
  </numFmts>
  <fonts count="74">
    <font>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i/>
      <sz val="12"/>
      <name val="Times New Roman"/>
      <family val="1"/>
    </font>
    <font>
      <sz val="14"/>
      <name val="Times New Roman"/>
      <family val="1"/>
    </font>
    <font>
      <b/>
      <sz val="14"/>
      <name val="Times New Roman"/>
      <family val="1"/>
    </font>
    <font>
      <sz val="10"/>
      <name val="Arial"/>
      <family val="2"/>
    </font>
    <font>
      <sz val="14"/>
      <name val="Arial"/>
      <family val="2"/>
    </font>
    <font>
      <sz val="14"/>
      <color indexed="10"/>
      <name val="Arial"/>
      <family val="2"/>
    </font>
    <font>
      <b/>
      <i/>
      <sz val="14"/>
      <color indexed="10"/>
      <name val="Arial"/>
      <family val="2"/>
    </font>
    <font>
      <b/>
      <sz val="16"/>
      <name val="Times New Roman"/>
      <family val="1"/>
    </font>
    <font>
      <sz val="14"/>
      <color indexed="8"/>
      <name val="Times New Roman"/>
      <family val="1"/>
    </font>
    <font>
      <sz val="14"/>
      <name val="TimesNewRomanPSMT"/>
      <family val="0"/>
    </font>
    <font>
      <sz val="14"/>
      <name val="Arial Cyr"/>
      <family val="0"/>
    </font>
    <font>
      <b/>
      <sz val="14"/>
      <color indexed="8"/>
      <name val="Times New Roman"/>
      <family val="1"/>
    </font>
    <font>
      <b/>
      <sz val="14"/>
      <color indexed="10"/>
      <name val="Times New Roman"/>
      <family val="1"/>
    </font>
    <font>
      <i/>
      <sz val="14"/>
      <name val="Times New Roman"/>
      <family val="1"/>
    </font>
    <font>
      <i/>
      <sz val="14"/>
      <color indexed="8"/>
      <name val="Times New Roman"/>
      <family val="1"/>
    </font>
    <font>
      <sz val="12"/>
      <color indexed="10"/>
      <name val="Times New Roman"/>
      <family val="1"/>
    </font>
    <font>
      <sz val="10"/>
      <name val="Times New Roman"/>
      <family val="1"/>
    </font>
    <font>
      <sz val="14"/>
      <color indexed="10"/>
      <name val="Times New Roman"/>
      <family val="1"/>
    </font>
    <font>
      <sz val="11"/>
      <name val="Times New Roman"/>
      <family val="1"/>
    </font>
    <font>
      <b/>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4"/>
      <color indexed="10"/>
      <name val="Times New Roman"/>
      <family val="1"/>
    </font>
    <font>
      <b/>
      <sz val="12"/>
      <color indexed="10"/>
      <name val="Times New Roman"/>
      <family val="1"/>
    </font>
    <font>
      <i/>
      <sz val="12"/>
      <color indexed="10"/>
      <name val="Times New Roman"/>
      <family val="1"/>
    </font>
    <font>
      <sz val="20"/>
      <color indexed="10"/>
      <name val="Arial Cyr"/>
      <family val="0"/>
    </font>
    <font>
      <sz val="10"/>
      <color indexed="10"/>
      <name val="Arial Cyr"/>
      <family val="0"/>
    </font>
    <font>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rgb="FFFF0000"/>
      <name val="Times New Roman"/>
      <family val="1"/>
    </font>
    <font>
      <b/>
      <sz val="12"/>
      <color rgb="FFFF0000"/>
      <name val="Times New Roman"/>
      <family val="1"/>
    </font>
    <font>
      <sz val="14"/>
      <color rgb="FFFF0000"/>
      <name val="Times New Roman"/>
      <family val="1"/>
    </font>
    <font>
      <sz val="12"/>
      <color rgb="FFFF0000"/>
      <name val="Times New Roman"/>
      <family val="1"/>
    </font>
    <font>
      <i/>
      <sz val="12"/>
      <color rgb="FFFF0000"/>
      <name val="Times New Roman"/>
      <family val="1"/>
    </font>
    <font>
      <sz val="20"/>
      <color rgb="FFFF0000"/>
      <name val="Arial Cyr"/>
      <family val="0"/>
    </font>
    <font>
      <sz val="10"/>
      <color rgb="FFFF0000"/>
      <name val="Arial Cyr"/>
      <family val="0"/>
    </font>
    <font>
      <sz val="12"/>
      <color rgb="FFFF0000"/>
      <name val="Arial Cyr"/>
      <family val="0"/>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30"/>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color indexed="63"/>
      </top>
      <bottom>
        <color indexed="63"/>
      </bottom>
    </border>
    <border>
      <left/>
      <right style="thin"/>
      <top/>
      <bottom style="medium"/>
    </border>
    <border>
      <left/>
      <right/>
      <top style="medium"/>
      <bottom/>
    </border>
    <border>
      <left/>
      <right style="thin"/>
      <top/>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1"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2"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0" fontId="65" fillId="31" borderId="0" applyNumberFormat="0" applyBorder="0" applyAlignment="0" applyProtection="0"/>
  </cellStyleXfs>
  <cellXfs count="693">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Alignment="1">
      <alignment/>
    </xf>
    <xf numFmtId="0" fontId="5" fillId="0" borderId="0" xfId="0" applyFont="1" applyFill="1" applyAlignment="1">
      <alignment horizontal="left" indent="4"/>
    </xf>
    <xf numFmtId="49" fontId="3" fillId="0" borderId="0" xfId="0" applyNumberFormat="1" applyFont="1" applyFill="1" applyAlignment="1">
      <alignment horizontal="center"/>
    </xf>
    <xf numFmtId="49" fontId="4"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xf>
    <xf numFmtId="0" fontId="9" fillId="0" borderId="0" xfId="59" applyFont="1">
      <alignment/>
      <protection/>
    </xf>
    <xf numFmtId="0" fontId="6" fillId="0" borderId="0" xfId="59" applyFont="1" applyFill="1">
      <alignment/>
      <protection/>
    </xf>
    <xf numFmtId="49" fontId="3" fillId="0" borderId="0" xfId="0" applyNumberFormat="1" applyFont="1" applyFill="1" applyAlignment="1">
      <alignment vertical="top" wrapText="1"/>
    </xf>
    <xf numFmtId="0" fontId="3" fillId="0" borderId="0" xfId="0" applyFont="1" applyFill="1" applyAlignment="1">
      <alignment wrapText="1"/>
    </xf>
    <xf numFmtId="49" fontId="3" fillId="0" borderId="0" xfId="0" applyNumberFormat="1" applyFont="1" applyFill="1" applyBorder="1" applyAlignment="1">
      <alignment horizontal="center" vertical="top" wrapText="1"/>
    </xf>
    <xf numFmtId="0" fontId="6" fillId="0" borderId="10" xfId="0" applyFont="1" applyFill="1" applyBorder="1" applyAlignment="1">
      <alignment horizontal="center" wrapText="1"/>
    </xf>
    <xf numFmtId="0" fontId="6" fillId="0" borderId="0" xfId="0" applyFont="1" applyFill="1" applyBorder="1" applyAlignment="1">
      <alignment/>
    </xf>
    <xf numFmtId="0" fontId="10" fillId="0" borderId="0" xfId="59" applyFont="1">
      <alignment/>
      <protection/>
    </xf>
    <xf numFmtId="0" fontId="10" fillId="32" borderId="0" xfId="59" applyFont="1" applyFill="1">
      <alignment/>
      <protection/>
    </xf>
    <xf numFmtId="0" fontId="7" fillId="0" borderId="10" xfId="59" applyFont="1" applyFill="1" applyBorder="1" applyAlignment="1">
      <alignment horizontal="center" vertical="top" wrapText="1"/>
      <protection/>
    </xf>
    <xf numFmtId="0" fontId="9" fillId="0" borderId="0" xfId="59" applyFont="1" applyFill="1">
      <alignment/>
      <protection/>
    </xf>
    <xf numFmtId="0" fontId="6" fillId="0" borderId="10" xfId="59" applyFont="1" applyFill="1" applyBorder="1" applyAlignment="1">
      <alignment horizontal="center" vertical="top" wrapText="1"/>
      <protection/>
    </xf>
    <xf numFmtId="0" fontId="10" fillId="0" borderId="0" xfId="59" applyFont="1" applyFill="1">
      <alignment/>
      <protection/>
    </xf>
    <xf numFmtId="0" fontId="6" fillId="0" borderId="0" xfId="57" applyFont="1" applyFill="1" applyBorder="1" applyAlignment="1">
      <alignment wrapText="1"/>
      <protection/>
    </xf>
    <xf numFmtId="180" fontId="6" fillId="0" borderId="0" xfId="0" applyNumberFormat="1" applyFont="1" applyFill="1" applyBorder="1" applyAlignment="1">
      <alignment horizontal="right"/>
    </xf>
    <xf numFmtId="178" fontId="6" fillId="0" borderId="0" xfId="0" applyNumberFormat="1" applyFont="1" applyFill="1" applyAlignment="1">
      <alignment/>
    </xf>
    <xf numFmtId="178" fontId="3" fillId="0" borderId="0" xfId="0" applyNumberFormat="1" applyFont="1" applyFill="1" applyAlignment="1">
      <alignment horizontal="center"/>
    </xf>
    <xf numFmtId="180" fontId="6" fillId="0" borderId="0" xfId="0" applyNumberFormat="1" applyFont="1" applyFill="1" applyAlignment="1">
      <alignment horizontal="right"/>
    </xf>
    <xf numFmtId="180" fontId="6" fillId="0" borderId="0" xfId="57" applyNumberFormat="1" applyFont="1" applyFill="1" applyAlignment="1">
      <alignment horizontal="right"/>
      <protection/>
    </xf>
    <xf numFmtId="180" fontId="6" fillId="0" borderId="0" xfId="57" applyNumberFormat="1" applyFont="1" applyFill="1">
      <alignment/>
      <protection/>
    </xf>
    <xf numFmtId="1" fontId="6" fillId="0" borderId="10" xfId="0" applyNumberFormat="1" applyFont="1" applyFill="1" applyBorder="1" applyAlignment="1">
      <alignment horizontal="center"/>
    </xf>
    <xf numFmtId="0" fontId="6" fillId="0" borderId="10" xfId="0" applyFont="1" applyBorder="1" applyAlignment="1">
      <alignment horizontal="center"/>
    </xf>
    <xf numFmtId="0" fontId="7" fillId="0" borderId="10" xfId="59" applyFont="1" applyFill="1" applyBorder="1" applyAlignment="1">
      <alignment horizontal="center"/>
      <protection/>
    </xf>
    <xf numFmtId="0" fontId="6" fillId="0" borderId="0" xfId="0" applyFont="1" applyFill="1" applyAlignment="1">
      <alignment horizontal="right"/>
    </xf>
    <xf numFmtId="0" fontId="6" fillId="0" borderId="0" xfId="0" applyFont="1" applyFill="1" applyBorder="1" applyAlignment="1">
      <alignment/>
    </xf>
    <xf numFmtId="178" fontId="9" fillId="0" borderId="0" xfId="59" applyNumberFormat="1" applyFont="1" applyFill="1">
      <alignment/>
      <protection/>
    </xf>
    <xf numFmtId="0" fontId="7" fillId="0" borderId="10" xfId="59" applyFont="1" applyFill="1" applyBorder="1" applyAlignment="1">
      <alignment horizontal="center" vertical="top" wrapText="1"/>
      <protection/>
    </xf>
    <xf numFmtId="0" fontId="3" fillId="0" borderId="10" xfId="0" applyFont="1" applyFill="1" applyBorder="1" applyAlignment="1">
      <alignment horizontal="center"/>
    </xf>
    <xf numFmtId="179" fontId="11" fillId="0" borderId="0" xfId="59" applyNumberFormat="1" applyFont="1" applyFill="1">
      <alignment/>
      <protection/>
    </xf>
    <xf numFmtId="178" fontId="6" fillId="0" borderId="0" xfId="0" applyNumberFormat="1" applyFont="1" applyFill="1" applyAlignment="1">
      <alignment/>
    </xf>
    <xf numFmtId="178" fontId="6" fillId="0" borderId="0" xfId="0" applyNumberFormat="1" applyFont="1" applyFill="1" applyAlignment="1">
      <alignment horizontal="right"/>
    </xf>
    <xf numFmtId="0" fontId="4" fillId="0" borderId="10" xfId="0"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top"/>
    </xf>
    <xf numFmtId="0" fontId="0" fillId="0" borderId="0" xfId="0" applyFill="1" applyAlignment="1">
      <alignment horizontal="center"/>
    </xf>
    <xf numFmtId="178" fontId="7" fillId="0" borderId="10" xfId="59" applyNumberFormat="1" applyFont="1" applyFill="1" applyBorder="1" applyAlignment="1">
      <alignment horizontal="center"/>
      <protection/>
    </xf>
    <xf numFmtId="49" fontId="3" fillId="0" borderId="10" xfId="0" applyNumberFormat="1" applyFont="1" applyFill="1" applyBorder="1" applyAlignment="1">
      <alignment horizontal="center" vertical="top" wrapText="1"/>
    </xf>
    <xf numFmtId="49" fontId="6" fillId="0" borderId="0" xfId="0" applyNumberFormat="1" applyFont="1" applyFill="1" applyAlignment="1">
      <alignment vertical="top" wrapText="1"/>
    </xf>
    <xf numFmtId="0" fontId="6" fillId="0" borderId="0" xfId="0" applyFont="1" applyFill="1" applyAlignment="1">
      <alignment horizontal="left"/>
    </xf>
    <xf numFmtId="178" fontId="6" fillId="0" borderId="0" xfId="59" applyNumberFormat="1" applyFont="1" applyFill="1" applyAlignment="1">
      <alignment horizontal="right"/>
      <protection/>
    </xf>
    <xf numFmtId="1" fontId="7" fillId="0" borderId="0" xfId="58" applyNumberFormat="1" applyFont="1" applyFill="1" applyAlignment="1">
      <alignment horizontal="center" wrapText="1"/>
      <protection/>
    </xf>
    <xf numFmtId="0" fontId="6" fillId="0" borderId="10" xfId="0" applyFont="1" applyBorder="1" applyAlignment="1">
      <alignment wrapText="1"/>
    </xf>
    <xf numFmtId="0" fontId="10" fillId="0" borderId="0" xfId="59" applyFont="1" applyFill="1">
      <alignment/>
      <protection/>
    </xf>
    <xf numFmtId="49" fontId="20" fillId="0" borderId="0" xfId="0" applyNumberFormat="1" applyFont="1" applyFill="1" applyAlignment="1">
      <alignment horizontal="right"/>
    </xf>
    <xf numFmtId="49" fontId="20" fillId="0" borderId="0" xfId="0" applyNumberFormat="1" applyFont="1" applyFill="1" applyAlignment="1">
      <alignment horizontal="right"/>
    </xf>
    <xf numFmtId="49" fontId="6" fillId="0" borderId="0" xfId="0" applyNumberFormat="1" applyFont="1" applyFill="1" applyAlignment="1">
      <alignment horizontal="center"/>
    </xf>
    <xf numFmtId="178" fontId="6" fillId="0" borderId="0" xfId="0" applyNumberFormat="1" applyFont="1" applyFill="1" applyAlignment="1">
      <alignment horizontal="center"/>
    </xf>
    <xf numFmtId="178" fontId="6" fillId="0" borderId="0" xfId="0" applyNumberFormat="1" applyFont="1" applyFill="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top"/>
    </xf>
    <xf numFmtId="0" fontId="13" fillId="0" borderId="10" xfId="0" applyFont="1" applyBorder="1" applyAlignment="1">
      <alignment horizontal="left" vertical="top" wrapText="1" shrinkToFit="1"/>
    </xf>
    <xf numFmtId="0" fontId="16" fillId="0" borderId="10" xfId="0" applyFont="1" applyBorder="1" applyAlignment="1">
      <alignment horizontal="justify" vertical="justify" wrapText="1" shrinkToFit="1"/>
    </xf>
    <xf numFmtId="0" fontId="13" fillId="0" borderId="10"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0"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3" fillId="0" borderId="10" xfId="0" applyFont="1" applyBorder="1" applyAlignment="1">
      <alignment horizontal="center" vertical="center" wrapText="1"/>
    </xf>
    <xf numFmtId="0" fontId="6" fillId="33" borderId="0" xfId="0" applyFont="1" applyFill="1" applyAlignment="1">
      <alignment/>
    </xf>
    <xf numFmtId="0" fontId="13" fillId="0" borderId="0" xfId="0" applyFont="1" applyBorder="1" applyAlignment="1">
      <alignment horizontal="center" vertical="center" wrapText="1" shrinkToFit="1"/>
    </xf>
    <xf numFmtId="0" fontId="13" fillId="0" borderId="0" xfId="0" applyFont="1" applyBorder="1" applyAlignment="1">
      <alignment horizontal="justify" vertical="justify" wrapText="1" shrinkToFit="1"/>
    </xf>
    <xf numFmtId="0" fontId="6" fillId="0" borderId="0" xfId="0" applyFont="1" applyAlignment="1">
      <alignment/>
    </xf>
    <xf numFmtId="0" fontId="7" fillId="0" borderId="10" xfId="0" applyFont="1" applyFill="1" applyBorder="1" applyAlignment="1">
      <alignment horizontal="center" vertical="top"/>
    </xf>
    <xf numFmtId="0" fontId="7" fillId="0" borderId="10" xfId="0" applyFont="1" applyFill="1" applyBorder="1" applyAlignment="1">
      <alignment horizontal="left" vertical="top"/>
    </xf>
    <xf numFmtId="0" fontId="16" fillId="0" borderId="10" xfId="0" applyFont="1" applyBorder="1" applyAlignment="1">
      <alignment horizontal="center" vertical="center" wrapText="1" shrinkToFit="1"/>
    </xf>
    <xf numFmtId="0" fontId="16" fillId="0" borderId="10" xfId="0" applyFont="1" applyBorder="1" applyAlignment="1">
      <alignment horizontal="left" vertical="center" wrapText="1" shrinkToFit="1"/>
    </xf>
    <xf numFmtId="0" fontId="7" fillId="0" borderId="10" xfId="0" applyFont="1" applyFill="1" applyBorder="1" applyAlignment="1">
      <alignment horizontal="center" vertical="center"/>
    </xf>
    <xf numFmtId="0" fontId="15" fillId="0" borderId="0" xfId="0" applyFont="1" applyAlignment="1">
      <alignment horizontal="left" shrinkToFit="1"/>
    </xf>
    <xf numFmtId="0" fontId="15" fillId="0" borderId="0" xfId="0" applyFont="1" applyAlignment="1">
      <alignment horizontal="left" wrapText="1" shrinkToFit="1"/>
    </xf>
    <xf numFmtId="0" fontId="6" fillId="0" borderId="0" xfId="0" applyFont="1" applyFill="1" applyAlignment="1">
      <alignment wrapText="1"/>
    </xf>
    <xf numFmtId="0" fontId="6" fillId="0" borderId="0" xfId="57" applyFont="1" applyFill="1">
      <alignment/>
      <protection/>
    </xf>
    <xf numFmtId="0" fontId="7" fillId="0" borderId="10" xfId="57" applyFont="1" applyFill="1" applyBorder="1" applyAlignment="1">
      <alignment horizontal="center" vertical="center"/>
      <protection/>
    </xf>
    <xf numFmtId="0" fontId="7" fillId="0" borderId="10" xfId="57" applyFont="1" applyFill="1" applyBorder="1" applyAlignment="1">
      <alignment horizontal="center" vertical="center" wrapText="1"/>
      <protection/>
    </xf>
    <xf numFmtId="180" fontId="7" fillId="0" borderId="10" xfId="57" applyNumberFormat="1" applyFont="1" applyFill="1" applyBorder="1" applyAlignment="1">
      <alignment horizontal="center" vertical="center" wrapText="1"/>
      <protection/>
    </xf>
    <xf numFmtId="0" fontId="6" fillId="0" borderId="10" xfId="57" applyFont="1" applyFill="1" applyBorder="1" applyAlignment="1">
      <alignment horizontal="center" vertical="center"/>
      <protection/>
    </xf>
    <xf numFmtId="0" fontId="6" fillId="0" borderId="10" xfId="57" applyFont="1" applyFill="1" applyBorder="1" applyAlignment="1">
      <alignment horizontal="center" vertical="center" wrapText="1"/>
      <protection/>
    </xf>
    <xf numFmtId="3" fontId="6" fillId="0" borderId="10" xfId="57" applyNumberFormat="1" applyFont="1" applyFill="1" applyBorder="1" applyAlignment="1">
      <alignment horizontal="center" vertical="center" wrapText="1"/>
      <protection/>
    </xf>
    <xf numFmtId="0" fontId="7" fillId="0" borderId="11" xfId="0" applyFont="1" applyFill="1" applyBorder="1" applyAlignment="1">
      <alignment horizontal="center"/>
    </xf>
    <xf numFmtId="0" fontId="7" fillId="0" borderId="11" xfId="0" applyFont="1" applyFill="1" applyBorder="1" applyAlignment="1">
      <alignment horizontal="left"/>
    </xf>
    <xf numFmtId="0" fontId="6" fillId="0" borderId="12" xfId="0" applyFont="1" applyBorder="1" applyAlignment="1">
      <alignment wrapText="1"/>
    </xf>
    <xf numFmtId="1" fontId="17" fillId="0" borderId="0" xfId="57" applyNumberFormat="1" applyFont="1" applyFill="1">
      <alignment/>
      <protection/>
    </xf>
    <xf numFmtId="0" fontId="18" fillId="0" borderId="0" xfId="57" applyFont="1" applyFill="1">
      <alignment/>
      <protection/>
    </xf>
    <xf numFmtId="0" fontId="6" fillId="0" borderId="0" xfId="0" applyFont="1" applyAlignment="1">
      <alignment horizontal="justify"/>
    </xf>
    <xf numFmtId="1" fontId="6" fillId="0" borderId="0" xfId="0" applyNumberFormat="1" applyFont="1" applyFill="1" applyAlignment="1">
      <alignment/>
    </xf>
    <xf numFmtId="180" fontId="6" fillId="0" borderId="0" xfId="0" applyNumberFormat="1" applyFont="1" applyFill="1" applyBorder="1" applyAlignment="1">
      <alignment/>
    </xf>
    <xf numFmtId="0" fontId="7" fillId="0" borderId="10" xfId="57" applyFont="1" applyFill="1" applyBorder="1" applyAlignment="1">
      <alignment horizontal="center" vertical="center"/>
      <protection/>
    </xf>
    <xf numFmtId="0" fontId="7" fillId="0" borderId="10" xfId="57" applyFont="1" applyFill="1" applyBorder="1" applyAlignment="1">
      <alignment horizontal="center" vertical="center" wrapText="1"/>
      <protection/>
    </xf>
    <xf numFmtId="177" fontId="7" fillId="0" borderId="10" xfId="57" applyNumberFormat="1" applyFont="1" applyFill="1" applyBorder="1" applyAlignment="1">
      <alignment horizontal="center" vertical="center" wrapText="1"/>
      <protection/>
    </xf>
    <xf numFmtId="0" fontId="6" fillId="0" borderId="11" xfId="57" applyFont="1" applyFill="1" applyBorder="1" applyAlignment="1">
      <alignment horizontal="center" vertical="center"/>
      <protection/>
    </xf>
    <xf numFmtId="0" fontId="6" fillId="0" borderId="11" xfId="57" applyFont="1" applyFill="1" applyBorder="1" applyAlignment="1">
      <alignment horizontal="center" vertical="center" wrapText="1"/>
      <protection/>
    </xf>
    <xf numFmtId="0" fontId="21" fillId="0" borderId="0" xfId="59" applyFont="1" applyFill="1">
      <alignment/>
      <protection/>
    </xf>
    <xf numFmtId="0" fontId="21" fillId="0" borderId="0" xfId="59" applyFont="1">
      <alignment/>
      <protection/>
    </xf>
    <xf numFmtId="0" fontId="3" fillId="0" borderId="0" xfId="59" applyFont="1" applyFill="1">
      <alignment/>
      <protection/>
    </xf>
    <xf numFmtId="2" fontId="22" fillId="0" borderId="0" xfId="59" applyNumberFormat="1" applyFont="1" applyFill="1" applyAlignment="1">
      <alignment horizontal="center"/>
      <protection/>
    </xf>
    <xf numFmtId="181" fontId="21" fillId="0" borderId="0" xfId="59" applyNumberFormat="1" applyFont="1">
      <alignment/>
      <protection/>
    </xf>
    <xf numFmtId="10" fontId="6" fillId="0" borderId="0" xfId="59" applyNumberFormat="1" applyFont="1">
      <alignment/>
      <protection/>
    </xf>
    <xf numFmtId="0" fontId="3" fillId="0" borderId="11" xfId="59" applyFont="1" applyFill="1" applyBorder="1" applyAlignment="1">
      <alignment horizontal="center" vertical="top" wrapText="1"/>
      <protection/>
    </xf>
    <xf numFmtId="0" fontId="3" fillId="0" borderId="13" xfId="59" applyFont="1" applyFill="1" applyBorder="1" applyAlignment="1">
      <alignment horizontal="center" wrapText="1"/>
      <protection/>
    </xf>
    <xf numFmtId="0" fontId="3" fillId="0" borderId="10" xfId="59" applyFont="1" applyFill="1" applyBorder="1" applyAlignment="1">
      <alignment horizontal="center" wrapText="1"/>
      <protection/>
    </xf>
    <xf numFmtId="178" fontId="21" fillId="0" borderId="0" xfId="59" applyNumberFormat="1" applyFont="1" applyFill="1">
      <alignment/>
      <protection/>
    </xf>
    <xf numFmtId="179" fontId="7" fillId="0" borderId="0" xfId="59" applyNumberFormat="1" applyFont="1" applyFill="1">
      <alignment/>
      <protection/>
    </xf>
    <xf numFmtId="0" fontId="4" fillId="0" borderId="0" xfId="59" applyFont="1" applyFill="1">
      <alignment/>
      <protection/>
    </xf>
    <xf numFmtId="181" fontId="4" fillId="0" borderId="0" xfId="59" applyNumberFormat="1" applyFont="1" applyFill="1">
      <alignment/>
      <protection/>
    </xf>
    <xf numFmtId="178" fontId="4" fillId="0" borderId="0" xfId="59" applyNumberFormat="1" applyFont="1" applyFill="1" applyAlignment="1">
      <alignment shrinkToFit="1"/>
      <protection/>
    </xf>
    <xf numFmtId="0" fontId="6" fillId="0" borderId="0" xfId="59" applyFont="1" applyFill="1" applyBorder="1">
      <alignment/>
      <protection/>
    </xf>
    <xf numFmtId="0" fontId="6" fillId="0" borderId="0" xfId="59" applyFont="1" applyFill="1" applyBorder="1" applyAlignment="1">
      <alignment wrapText="1"/>
      <protection/>
    </xf>
    <xf numFmtId="182" fontId="6" fillId="0" borderId="0" xfId="59" applyNumberFormat="1" applyFont="1" applyFill="1" applyBorder="1" applyAlignment="1">
      <alignment horizontal="right"/>
      <protection/>
    </xf>
    <xf numFmtId="0" fontId="20" fillId="0" borderId="0" xfId="59" applyFont="1" applyFill="1">
      <alignment/>
      <protection/>
    </xf>
    <xf numFmtId="0" fontId="23" fillId="0" borderId="0" xfId="59" applyFont="1" applyFill="1">
      <alignment/>
      <protection/>
    </xf>
    <xf numFmtId="0" fontId="3" fillId="0" borderId="0" xfId="59" applyFont="1">
      <alignment/>
      <protection/>
    </xf>
    <xf numFmtId="0" fontId="6" fillId="0" borderId="0" xfId="59" applyFont="1" applyFill="1" applyAlignment="1">
      <alignment horizontal="right"/>
      <protection/>
    </xf>
    <xf numFmtId="0" fontId="6" fillId="0" borderId="0" xfId="59" applyFont="1">
      <alignment/>
      <protection/>
    </xf>
    <xf numFmtId="0" fontId="6" fillId="0" borderId="0" xfId="59" applyFont="1" applyAlignment="1">
      <alignment wrapText="1"/>
      <protection/>
    </xf>
    <xf numFmtId="0" fontId="3" fillId="0" borderId="0" xfId="59" applyFont="1" applyAlignment="1">
      <alignment wrapText="1"/>
      <protection/>
    </xf>
    <xf numFmtId="178" fontId="3" fillId="0" borderId="0" xfId="59" applyNumberFormat="1" applyFont="1" applyAlignment="1">
      <alignment horizontal="right"/>
      <protection/>
    </xf>
    <xf numFmtId="0" fontId="6" fillId="0" borderId="14" xfId="59" applyFont="1" applyBorder="1" applyAlignment="1">
      <alignment horizontal="center" vertical="center" wrapText="1"/>
      <protection/>
    </xf>
    <xf numFmtId="0" fontId="6" fillId="0" borderId="11" xfId="59" applyFont="1" applyBorder="1" applyAlignment="1">
      <alignment horizontal="center" vertical="center" wrapText="1"/>
      <protection/>
    </xf>
    <xf numFmtId="0" fontId="6" fillId="0" borderId="15" xfId="59" applyFont="1" applyBorder="1" applyAlignment="1">
      <alignment horizontal="center" vertical="center" wrapText="1"/>
      <protection/>
    </xf>
    <xf numFmtId="0" fontId="6" fillId="0" borderId="11" xfId="59" applyFont="1" applyBorder="1" applyAlignment="1">
      <alignment horizontal="justify" vertical="top" wrapText="1"/>
      <protection/>
    </xf>
    <xf numFmtId="0" fontId="6" fillId="0" borderId="0" xfId="59" applyFont="1" applyBorder="1">
      <alignment/>
      <protection/>
    </xf>
    <xf numFmtId="0" fontId="6" fillId="0" borderId="16" xfId="59" applyFont="1" applyBorder="1" applyAlignment="1">
      <alignment horizontal="left" wrapText="1"/>
      <protection/>
    </xf>
    <xf numFmtId="0" fontId="6" fillId="0" borderId="0" xfId="59" applyFont="1" applyBorder="1" applyAlignment="1">
      <alignment horizontal="center" wrapText="1"/>
      <protection/>
    </xf>
    <xf numFmtId="0" fontId="6" fillId="0" borderId="17" xfId="59" applyFont="1" applyBorder="1" applyAlignment="1">
      <alignment horizontal="left" wrapText="1"/>
      <protection/>
    </xf>
    <xf numFmtId="0" fontId="6" fillId="0" borderId="11" xfId="59" applyFont="1" applyBorder="1" applyAlignment="1">
      <alignment wrapText="1"/>
      <protection/>
    </xf>
    <xf numFmtId="0" fontId="6" fillId="0" borderId="0" xfId="59" applyFont="1" applyAlignment="1">
      <alignment horizontal="center"/>
      <protection/>
    </xf>
    <xf numFmtId="0" fontId="6" fillId="0" borderId="0" xfId="0" applyFont="1" applyAlignment="1">
      <alignment/>
    </xf>
    <xf numFmtId="0" fontId="6" fillId="0" borderId="0" xfId="59" applyFont="1" applyAlignment="1">
      <alignment horizontal="right"/>
      <protection/>
    </xf>
    <xf numFmtId="0" fontId="7" fillId="0" borderId="0" xfId="0" applyFont="1" applyAlignment="1">
      <alignment/>
    </xf>
    <xf numFmtId="0" fontId="6" fillId="0" borderId="10" xfId="0" applyFont="1" applyBorder="1" applyAlignment="1">
      <alignment horizontal="center" vertical="center" wrapText="1"/>
    </xf>
    <xf numFmtId="0" fontId="6" fillId="0" borderId="10" xfId="0" applyFont="1" applyBorder="1" applyAlignment="1">
      <alignment horizontal="center" wrapText="1"/>
    </xf>
    <xf numFmtId="0" fontId="6" fillId="0" borderId="0" xfId="0" applyFont="1" applyAlignment="1">
      <alignment wrapText="1"/>
    </xf>
    <xf numFmtId="0" fontId="6" fillId="0" borderId="10" xfId="0" applyFont="1" applyBorder="1" applyAlignment="1">
      <alignment/>
    </xf>
    <xf numFmtId="0" fontId="6" fillId="0" borderId="0" xfId="59" applyFont="1">
      <alignment/>
      <protection/>
    </xf>
    <xf numFmtId="0" fontId="6" fillId="0" borderId="0" xfId="59" applyFont="1" applyAlignment="1">
      <alignment wrapText="1"/>
      <protection/>
    </xf>
    <xf numFmtId="0" fontId="6" fillId="0" borderId="0" xfId="59" applyFont="1" applyAlignment="1">
      <alignment horizontal="center"/>
      <protection/>
    </xf>
    <xf numFmtId="0" fontId="6" fillId="0" borderId="0" xfId="0" applyFont="1" applyAlignment="1">
      <alignment horizontal="right"/>
    </xf>
    <xf numFmtId="0" fontId="6" fillId="0" borderId="0" xfId="59" applyFont="1" applyBorder="1">
      <alignment/>
      <protection/>
    </xf>
    <xf numFmtId="0" fontId="7" fillId="0" borderId="10" xfId="59" applyFont="1" applyFill="1" applyBorder="1" applyAlignment="1">
      <alignment horizontal="center" vertical="center" wrapText="1"/>
      <protection/>
    </xf>
    <xf numFmtId="0" fontId="4" fillId="0" borderId="10" xfId="0" applyFont="1" applyFill="1" applyBorder="1" applyAlignment="1">
      <alignment horizontal="center" vertical="center"/>
    </xf>
    <xf numFmtId="0" fontId="6" fillId="0" borderId="10" xfId="59" applyFont="1" applyBorder="1" applyAlignment="1">
      <alignment horizontal="left" wrapText="1"/>
      <protection/>
    </xf>
    <xf numFmtId="1" fontId="6" fillId="0" borderId="10" xfId="59" applyNumberFormat="1" applyFont="1" applyBorder="1" applyAlignment="1">
      <alignment horizontal="center" wrapText="1"/>
      <protection/>
    </xf>
    <xf numFmtId="0" fontId="7" fillId="0" borderId="11" xfId="59" applyFont="1" applyBorder="1" applyAlignment="1">
      <alignment horizontal="justify" vertical="top" wrapText="1"/>
      <protection/>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0" xfId="0" applyFont="1" applyFill="1" applyBorder="1" applyAlignment="1">
      <alignment horizontal="justify" vertical="center" wrapText="1"/>
    </xf>
    <xf numFmtId="0" fontId="6" fillId="0" borderId="11"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10" xfId="0" applyFont="1" applyFill="1" applyBorder="1" applyAlignment="1">
      <alignment/>
    </xf>
    <xf numFmtId="0" fontId="6" fillId="0" borderId="10" xfId="0" applyFont="1" applyFill="1" applyBorder="1" applyAlignment="1">
      <alignment wrapText="1"/>
    </xf>
    <xf numFmtId="0" fontId="7" fillId="0" borderId="10" xfId="0" applyFont="1" applyFill="1" applyBorder="1" applyAlignment="1">
      <alignment horizontal="center" vertical="top"/>
    </xf>
    <xf numFmtId="0" fontId="6" fillId="0" borderId="0" xfId="0" applyFont="1" applyFill="1" applyBorder="1" applyAlignment="1">
      <alignment horizontal="center" vertical="top"/>
    </xf>
    <xf numFmtId="0" fontId="6" fillId="0" borderId="10" xfId="0" applyFont="1" applyFill="1" applyBorder="1" applyAlignment="1">
      <alignment horizontal="center" vertical="top"/>
    </xf>
    <xf numFmtId="0" fontId="4" fillId="0" borderId="10" xfId="0" applyFont="1" applyFill="1" applyBorder="1" applyAlignment="1">
      <alignment horizontal="center"/>
    </xf>
    <xf numFmtId="0" fontId="13" fillId="0" borderId="10" xfId="0" applyFont="1" applyBorder="1" applyAlignment="1">
      <alignment horizontal="center" vertical="center" wrapText="1" shrinkToFit="1"/>
    </xf>
    <xf numFmtId="0" fontId="13" fillId="34" borderId="10" xfId="0" applyFont="1" applyFill="1" applyBorder="1" applyAlignment="1">
      <alignment horizontal="center" vertical="center" wrapText="1" shrinkToFit="1"/>
    </xf>
    <xf numFmtId="0" fontId="13" fillId="34" borderId="10" xfId="0" applyFont="1" applyFill="1" applyBorder="1" applyAlignment="1">
      <alignment horizontal="left" vertical="center" wrapText="1" shrinkToFit="1"/>
    </xf>
    <xf numFmtId="0" fontId="15" fillId="34" borderId="0" xfId="0" applyFont="1" applyFill="1" applyAlignment="1">
      <alignment horizontal="left" shrinkToFit="1"/>
    </xf>
    <xf numFmtId="1" fontId="12" fillId="0" borderId="0" xfId="58" applyNumberFormat="1" applyFont="1" applyFill="1" applyAlignment="1">
      <alignment horizontal="center" wrapText="1"/>
      <protection/>
    </xf>
    <xf numFmtId="0" fontId="13" fillId="0" borderId="10" xfId="0" applyFont="1" applyBorder="1" applyAlignment="1">
      <alignment horizontal="left" vertical="center" wrapText="1" shrinkToFit="1"/>
    </xf>
    <xf numFmtId="0" fontId="0" fillId="0" borderId="17" xfId="0" applyBorder="1" applyAlignment="1">
      <alignment horizontal="center"/>
    </xf>
    <xf numFmtId="49" fontId="6" fillId="0" borderId="11" xfId="0" applyNumberFormat="1" applyFont="1" applyFill="1" applyBorder="1" applyAlignment="1">
      <alignment horizontal="center"/>
    </xf>
    <xf numFmtId="0" fontId="13" fillId="0" borderId="12" xfId="0" applyFont="1" applyBorder="1" applyAlignment="1">
      <alignment wrapText="1"/>
    </xf>
    <xf numFmtId="0" fontId="3" fillId="0" borderId="10" xfId="0" applyFont="1" applyFill="1" applyBorder="1" applyAlignment="1">
      <alignment horizontal="center"/>
    </xf>
    <xf numFmtId="0" fontId="13" fillId="34" borderId="10" xfId="0" applyFont="1" applyFill="1" applyBorder="1" applyAlignment="1">
      <alignment horizontal="left" vertical="center" wrapText="1" shrinkToFit="1"/>
    </xf>
    <xf numFmtId="0" fontId="13" fillId="35" borderId="10"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3" fillId="35" borderId="10" xfId="0" applyFont="1" applyFill="1" applyBorder="1" applyAlignment="1">
      <alignment horizontal="left" vertical="center" wrapText="1" shrinkToFit="1"/>
    </xf>
    <xf numFmtId="0" fontId="6" fillId="35" borderId="0" xfId="0" applyFont="1" applyFill="1" applyAlignment="1">
      <alignment/>
    </xf>
    <xf numFmtId="0" fontId="13" fillId="0" borderId="10" xfId="0" applyNumberFormat="1" applyFont="1" applyBorder="1" applyAlignment="1">
      <alignment horizontal="left" vertical="center" wrapText="1" shrinkToFit="1"/>
    </xf>
    <xf numFmtId="0" fontId="3" fillId="0" borderId="10" xfId="0" applyFont="1" applyFill="1" applyBorder="1" applyAlignment="1">
      <alignment/>
    </xf>
    <xf numFmtId="0" fontId="4" fillId="0" borderId="10" xfId="0" applyFont="1" applyFill="1" applyBorder="1" applyAlignment="1">
      <alignment/>
    </xf>
    <xf numFmtId="49" fontId="3" fillId="0" borderId="10" xfId="0" applyNumberFormat="1" applyFont="1" applyFill="1" applyBorder="1" applyAlignment="1">
      <alignment/>
    </xf>
    <xf numFmtId="0" fontId="13" fillId="0" borderId="12" xfId="0" applyFont="1" applyBorder="1" applyAlignment="1">
      <alignment horizontal="center" wrapText="1"/>
    </xf>
    <xf numFmtId="0" fontId="66" fillId="0" borderId="0" xfId="57" applyFont="1" applyFill="1">
      <alignment/>
      <protection/>
    </xf>
    <xf numFmtId="0" fontId="6" fillId="35" borderId="0" xfId="59" applyFont="1" applyFill="1">
      <alignment/>
      <protection/>
    </xf>
    <xf numFmtId="0" fontId="13" fillId="0" borderId="18" xfId="0" applyFont="1" applyBorder="1" applyAlignment="1">
      <alignment wrapText="1"/>
    </xf>
    <xf numFmtId="0" fontId="6" fillId="35" borderId="10" xfId="0" applyFont="1" applyFill="1" applyBorder="1" applyAlignment="1">
      <alignment horizontal="center" vertical="top"/>
    </xf>
    <xf numFmtId="49" fontId="6" fillId="35" borderId="10" xfId="0" applyNumberFormat="1" applyFont="1" applyFill="1" applyBorder="1" applyAlignment="1">
      <alignment vertical="top" wrapText="1"/>
    </xf>
    <xf numFmtId="0" fontId="5" fillId="35" borderId="0" xfId="0" applyFont="1" applyFill="1" applyAlignment="1">
      <alignment horizontal="left" indent="4"/>
    </xf>
    <xf numFmtId="49" fontId="6" fillId="35" borderId="10" xfId="0" applyNumberFormat="1" applyFont="1" applyFill="1" applyBorder="1" applyAlignment="1">
      <alignment horizontal="left" wrapText="1"/>
    </xf>
    <xf numFmtId="49" fontId="6" fillId="35" borderId="10" xfId="0" applyNumberFormat="1" applyFont="1" applyFill="1" applyBorder="1" applyAlignment="1">
      <alignment horizontal="left" vertical="top" wrapText="1"/>
    </xf>
    <xf numFmtId="0" fontId="13" fillId="0" borderId="19" xfId="0" applyFont="1" applyBorder="1" applyAlignment="1">
      <alignment horizontal="center" wrapText="1"/>
    </xf>
    <xf numFmtId="0" fontId="13" fillId="0" borderId="18" xfId="0" applyFont="1" applyBorder="1" applyAlignment="1">
      <alignment horizontal="center" wrapText="1"/>
    </xf>
    <xf numFmtId="0" fontId="67" fillId="0" borderId="10" xfId="0" applyFont="1" applyFill="1" applyBorder="1" applyAlignment="1">
      <alignment horizontal="right"/>
    </xf>
    <xf numFmtId="0" fontId="0" fillId="0" borderId="0" xfId="0" applyAlignment="1">
      <alignment horizontal="left"/>
    </xf>
    <xf numFmtId="49" fontId="7" fillId="35" borderId="10" xfId="0" applyNumberFormat="1" applyFont="1" applyFill="1" applyBorder="1" applyAlignment="1">
      <alignment horizontal="center"/>
    </xf>
    <xf numFmtId="49" fontId="6" fillId="35" borderId="10" xfId="0" applyNumberFormat="1" applyFont="1" applyFill="1" applyBorder="1" applyAlignment="1">
      <alignment horizontal="center"/>
    </xf>
    <xf numFmtId="0" fontId="6" fillId="35" borderId="10" xfId="0" applyFont="1" applyFill="1" applyBorder="1" applyAlignment="1">
      <alignment horizontal="center"/>
    </xf>
    <xf numFmtId="49" fontId="6" fillId="35" borderId="10" xfId="0" applyNumberFormat="1" applyFont="1" applyFill="1" applyBorder="1" applyAlignment="1">
      <alignment horizontal="center"/>
    </xf>
    <xf numFmtId="49" fontId="6" fillId="35" borderId="10" xfId="56" applyNumberFormat="1" applyFont="1" applyFill="1" applyBorder="1" applyAlignment="1">
      <alignment horizontal="center"/>
      <protection/>
    </xf>
    <xf numFmtId="49" fontId="6" fillId="35" borderId="10" xfId="0" applyNumberFormat="1" applyFont="1" applyFill="1" applyBorder="1" applyAlignment="1">
      <alignment horizontal="center" wrapText="1"/>
    </xf>
    <xf numFmtId="1" fontId="7" fillId="35" borderId="10" xfId="0" applyNumberFormat="1" applyFont="1" applyFill="1" applyBorder="1" applyAlignment="1">
      <alignment horizontal="center"/>
    </xf>
    <xf numFmtId="1" fontId="6" fillId="35" borderId="10" xfId="0" applyNumberFormat="1" applyFont="1" applyFill="1" applyBorder="1" applyAlignment="1">
      <alignment horizontal="center"/>
    </xf>
    <xf numFmtId="176" fontId="6" fillId="35" borderId="10" xfId="0" applyNumberFormat="1" applyFont="1" applyFill="1" applyBorder="1" applyAlignment="1">
      <alignment horizontal="right" wrapText="1"/>
    </xf>
    <xf numFmtId="176" fontId="6" fillId="35" borderId="10" xfId="0" applyNumberFormat="1" applyFont="1" applyFill="1" applyBorder="1" applyAlignment="1">
      <alignment wrapText="1"/>
    </xf>
    <xf numFmtId="49" fontId="7" fillId="35" borderId="10" xfId="0" applyNumberFormat="1" applyFont="1" applyFill="1" applyBorder="1" applyAlignment="1">
      <alignment horizontal="center" vertical="center"/>
    </xf>
    <xf numFmtId="176" fontId="6" fillId="35" borderId="10" xfId="0" applyNumberFormat="1" applyFont="1" applyFill="1" applyBorder="1" applyAlignment="1">
      <alignment horizontal="right"/>
    </xf>
    <xf numFmtId="177" fontId="7" fillId="35" borderId="10" xfId="56" applyNumberFormat="1" applyFont="1" applyFill="1" applyBorder="1" applyAlignment="1">
      <alignment horizontal="right" vertical="center" wrapText="1"/>
      <protection/>
    </xf>
    <xf numFmtId="177" fontId="6" fillId="35" borderId="10" xfId="56" applyNumberFormat="1" applyFont="1" applyFill="1" applyBorder="1" applyAlignment="1">
      <alignment wrapText="1"/>
      <protection/>
    </xf>
    <xf numFmtId="177" fontId="6" fillId="35" borderId="10" xfId="0" applyNumberFormat="1" applyFont="1" applyFill="1" applyBorder="1" applyAlignment="1">
      <alignment horizontal="right" wrapText="1"/>
    </xf>
    <xf numFmtId="177" fontId="7" fillId="35" borderId="10" xfId="0" applyNumberFormat="1" applyFont="1" applyFill="1" applyBorder="1" applyAlignment="1">
      <alignment horizontal="right" vertical="center" wrapText="1"/>
    </xf>
    <xf numFmtId="177" fontId="6" fillId="35" borderId="10" xfId="54" applyNumberFormat="1" applyFont="1" applyFill="1" applyBorder="1" applyAlignment="1" applyProtection="1">
      <alignment horizontal="right" vertical="center" wrapText="1"/>
      <protection hidden="1"/>
    </xf>
    <xf numFmtId="177" fontId="6" fillId="35" borderId="10" xfId="0" applyNumberFormat="1" applyFont="1" applyFill="1" applyBorder="1" applyAlignment="1">
      <alignment horizontal="right" vertical="top" wrapText="1"/>
    </xf>
    <xf numFmtId="176" fontId="7" fillId="35" borderId="10" xfId="0" applyNumberFormat="1" applyFont="1" applyFill="1" applyBorder="1" applyAlignment="1">
      <alignment horizontal="right" vertical="center" wrapText="1"/>
    </xf>
    <xf numFmtId="183" fontId="6" fillId="35" borderId="10" xfId="0" applyNumberFormat="1" applyFont="1" applyFill="1" applyBorder="1" applyAlignment="1">
      <alignment wrapText="1"/>
    </xf>
    <xf numFmtId="0" fontId="7" fillId="35" borderId="13" xfId="59" applyFont="1" applyFill="1" applyBorder="1" applyAlignment="1">
      <alignment wrapText="1"/>
      <protection/>
    </xf>
    <xf numFmtId="0" fontId="13" fillId="35" borderId="10" xfId="0" applyFont="1" applyFill="1" applyBorder="1" applyAlignment="1">
      <alignment horizontal="justify" vertical="center" wrapText="1"/>
    </xf>
    <xf numFmtId="176" fontId="6" fillId="35" borderId="17" xfId="0" applyNumberFormat="1" applyFont="1" applyFill="1" applyBorder="1" applyAlignment="1">
      <alignment horizontal="right" wrapText="1"/>
    </xf>
    <xf numFmtId="49" fontId="4" fillId="0" borderId="10" xfId="0" applyNumberFormat="1" applyFont="1" applyFill="1" applyBorder="1" applyAlignment="1">
      <alignment horizontal="center"/>
    </xf>
    <xf numFmtId="2" fontId="3" fillId="0" borderId="0" xfId="0" applyNumberFormat="1" applyFont="1" applyFill="1" applyAlignment="1">
      <alignment/>
    </xf>
    <xf numFmtId="49" fontId="6" fillId="35" borderId="10" xfId="54" applyNumberFormat="1" applyFont="1" applyFill="1" applyBorder="1" applyAlignment="1" applyProtection="1">
      <alignment horizontal="left" vertical="center" wrapText="1"/>
      <protection hidden="1"/>
    </xf>
    <xf numFmtId="49" fontId="6" fillId="35" borderId="10" xfId="0" applyNumberFormat="1" applyFont="1" applyFill="1" applyBorder="1" applyAlignment="1">
      <alignment vertical="top" wrapText="1"/>
    </xf>
    <xf numFmtId="49" fontId="7" fillId="35" borderId="10" xfId="0" applyNumberFormat="1" applyFont="1" applyFill="1" applyBorder="1" applyAlignment="1">
      <alignment horizontal="left" vertical="center" wrapText="1"/>
    </xf>
    <xf numFmtId="49" fontId="7" fillId="35" borderId="10" xfId="0" applyNumberFormat="1" applyFont="1" applyFill="1" applyBorder="1" applyAlignment="1">
      <alignment vertical="top" wrapText="1"/>
    </xf>
    <xf numFmtId="0" fontId="6" fillId="35" borderId="10" xfId="56" applyFont="1" applyFill="1" applyBorder="1" applyAlignment="1">
      <alignment horizontal="left" wrapText="1"/>
      <protection/>
    </xf>
    <xf numFmtId="0" fontId="6" fillId="35" borderId="10" xfId="0" applyFont="1" applyFill="1" applyBorder="1" applyAlignment="1">
      <alignment horizontal="left" wrapText="1"/>
    </xf>
    <xf numFmtId="176" fontId="7" fillId="35" borderId="10" xfId="0" applyNumberFormat="1" applyFont="1" applyFill="1" applyBorder="1" applyAlignment="1">
      <alignment wrapText="1"/>
    </xf>
    <xf numFmtId="49" fontId="7" fillId="35" borderId="10" xfId="0" applyNumberFormat="1" applyFont="1" applyFill="1" applyBorder="1" applyAlignment="1">
      <alignment horizontal="left" vertical="top" wrapText="1"/>
    </xf>
    <xf numFmtId="49" fontId="3" fillId="35" borderId="10" xfId="0" applyNumberFormat="1" applyFont="1" applyFill="1" applyBorder="1" applyAlignment="1">
      <alignment horizontal="center"/>
    </xf>
    <xf numFmtId="1" fontId="6" fillId="35" borderId="10" xfId="0" applyNumberFormat="1" applyFont="1" applyFill="1" applyBorder="1" applyAlignment="1">
      <alignment horizontal="center"/>
    </xf>
    <xf numFmtId="0" fontId="6" fillId="35" borderId="12" xfId="0" applyFont="1" applyFill="1" applyBorder="1" applyAlignment="1">
      <alignment horizontal="center" wrapText="1"/>
    </xf>
    <xf numFmtId="0" fontId="6" fillId="35" borderId="12" xfId="0" applyFont="1" applyFill="1" applyBorder="1" applyAlignment="1">
      <alignment wrapText="1"/>
    </xf>
    <xf numFmtId="177" fontId="6" fillId="35" borderId="12" xfId="0" applyNumberFormat="1" applyFont="1" applyFill="1" applyBorder="1" applyAlignment="1">
      <alignment horizontal="right" wrapText="1"/>
    </xf>
    <xf numFmtId="0" fontId="6" fillId="35" borderId="19" xfId="0" applyFont="1" applyFill="1" applyBorder="1" applyAlignment="1">
      <alignment wrapText="1"/>
    </xf>
    <xf numFmtId="176" fontId="6" fillId="35" borderId="19" xfId="0" applyNumberFormat="1" applyFont="1" applyFill="1" applyBorder="1" applyAlignment="1">
      <alignment horizontal="right" wrapText="1"/>
    </xf>
    <xf numFmtId="0" fontId="6" fillId="35" borderId="20" xfId="0" applyFont="1" applyFill="1" applyBorder="1" applyAlignment="1">
      <alignment horizontal="justify" wrapText="1"/>
    </xf>
    <xf numFmtId="0" fontId="13" fillId="35" borderId="17" xfId="0" applyFont="1" applyFill="1" applyBorder="1" applyAlignment="1">
      <alignment wrapText="1"/>
    </xf>
    <xf numFmtId="0" fontId="7" fillId="35" borderId="10" xfId="0" applyFont="1" applyFill="1" applyBorder="1" applyAlignment="1">
      <alignment wrapText="1"/>
    </xf>
    <xf numFmtId="177" fontId="7" fillId="35" borderId="10" xfId="69" applyNumberFormat="1" applyFont="1" applyFill="1" applyBorder="1" applyAlignment="1">
      <alignment/>
    </xf>
    <xf numFmtId="176" fontId="7" fillId="35" borderId="10" xfId="0" applyNumberFormat="1" applyFont="1" applyFill="1" applyBorder="1" applyAlignment="1">
      <alignment horizontal="right" vertical="center"/>
    </xf>
    <xf numFmtId="0" fontId="7" fillId="35" borderId="11" xfId="59" applyFont="1" applyFill="1" applyBorder="1" applyAlignment="1">
      <alignment horizontal="left" vertical="top"/>
      <protection/>
    </xf>
    <xf numFmtId="0" fontId="7" fillId="35" borderId="0" xfId="59" applyFont="1" applyFill="1" applyBorder="1" applyAlignment="1">
      <alignment wrapText="1"/>
      <protection/>
    </xf>
    <xf numFmtId="0" fontId="18" fillId="35" borderId="16" xfId="59" applyFont="1" applyFill="1" applyBorder="1">
      <alignment/>
      <protection/>
    </xf>
    <xf numFmtId="0" fontId="18" fillId="35" borderId="0" xfId="59" applyFont="1" applyFill="1" applyBorder="1">
      <alignment/>
      <protection/>
    </xf>
    <xf numFmtId="0" fontId="6" fillId="35" borderId="16" xfId="59" applyFont="1" applyFill="1" applyBorder="1">
      <alignment/>
      <protection/>
    </xf>
    <xf numFmtId="0" fontId="6" fillId="35" borderId="0" xfId="59" applyFont="1" applyFill="1" applyBorder="1">
      <alignment/>
      <protection/>
    </xf>
    <xf numFmtId="0" fontId="6" fillId="35" borderId="0" xfId="59" applyFont="1" applyFill="1" applyBorder="1" applyAlignment="1">
      <alignment wrapText="1"/>
      <protection/>
    </xf>
    <xf numFmtId="0" fontId="6" fillId="35" borderId="21" xfId="59" applyFont="1" applyFill="1" applyBorder="1" applyAlignment="1">
      <alignment wrapText="1"/>
      <protection/>
    </xf>
    <xf numFmtId="0" fontId="13" fillId="35" borderId="10" xfId="0" applyFont="1" applyFill="1" applyBorder="1" applyAlignment="1">
      <alignment horizontal="center" vertical="center" wrapText="1" shrinkToFit="1"/>
    </xf>
    <xf numFmtId="0" fontId="0" fillId="0" borderId="0" xfId="0" applyAlignment="1">
      <alignment horizontal="justify" vertical="center" wrapText="1"/>
    </xf>
    <xf numFmtId="0" fontId="7" fillId="34" borderId="10" xfId="0" applyFont="1" applyFill="1" applyBorder="1" applyAlignment="1">
      <alignment horizontal="justify" vertical="center" wrapText="1"/>
    </xf>
    <xf numFmtId="180" fontId="6" fillId="0" borderId="0" xfId="57" applyNumberFormat="1" applyFont="1" applyFill="1" applyAlignment="1">
      <alignment horizontal="left"/>
      <protection/>
    </xf>
    <xf numFmtId="0" fontId="4" fillId="0" borderId="22" xfId="59" applyFont="1" applyFill="1" applyBorder="1" applyAlignment="1">
      <alignment horizontal="center" vertical="top" wrapText="1"/>
      <protection/>
    </xf>
    <xf numFmtId="0" fontId="13" fillId="0" borderId="10" xfId="0" applyFont="1" applyBorder="1" applyAlignment="1">
      <alignment horizontal="center" vertical="center" wrapText="1"/>
    </xf>
    <xf numFmtId="0" fontId="7" fillId="35" borderId="10" xfId="0" applyFont="1" applyFill="1" applyBorder="1" applyAlignment="1">
      <alignment horizontal="center" vertical="center"/>
    </xf>
    <xf numFmtId="178" fontId="6" fillId="0" borderId="0" xfId="59" applyNumberFormat="1" applyFont="1" applyFill="1" applyAlignment="1">
      <alignment horizontal="left"/>
      <protection/>
    </xf>
    <xf numFmtId="0" fontId="7" fillId="0" borderId="0" xfId="59" applyFont="1" applyFill="1" applyAlignment="1">
      <alignment horizontal="center" wrapText="1"/>
      <protection/>
    </xf>
    <xf numFmtId="0" fontId="0" fillId="0" borderId="0" xfId="0" applyAlignment="1">
      <alignment horizontal="center" wrapText="1"/>
    </xf>
    <xf numFmtId="177" fontId="6" fillId="35" borderId="10" xfId="54" applyNumberFormat="1" applyFont="1" applyFill="1" applyBorder="1" applyAlignment="1" applyProtection="1">
      <alignment horizontal="right" wrapText="1"/>
      <protection hidden="1"/>
    </xf>
    <xf numFmtId="176" fontId="6" fillId="35" borderId="12" xfId="0" applyNumberFormat="1" applyFont="1" applyFill="1" applyBorder="1" applyAlignment="1">
      <alignment horizontal="right" wrapText="1"/>
    </xf>
    <xf numFmtId="0" fontId="0" fillId="0" borderId="0" xfId="0" applyAlignment="1">
      <alignment/>
    </xf>
    <xf numFmtId="0" fontId="7" fillId="0" borderId="10" xfId="59" applyFont="1" applyFill="1" applyBorder="1" applyAlignment="1">
      <alignment horizontal="center" vertical="center" wrapText="1"/>
      <protection/>
    </xf>
    <xf numFmtId="0" fontId="7" fillId="0" borderId="22" xfId="59" applyFont="1" applyFill="1" applyBorder="1" applyAlignment="1">
      <alignment horizontal="center" vertical="center" wrapText="1"/>
      <protection/>
    </xf>
    <xf numFmtId="49" fontId="6" fillId="35" borderId="10" xfId="0" applyNumberFormat="1" applyFont="1" applyFill="1" applyBorder="1" applyAlignment="1">
      <alignment wrapText="1"/>
    </xf>
    <xf numFmtId="49" fontId="6" fillId="35" borderId="10" xfId="0" applyNumberFormat="1" applyFont="1" applyFill="1" applyBorder="1" applyAlignment="1">
      <alignment wrapText="1"/>
    </xf>
    <xf numFmtId="11" fontId="6" fillId="35" borderId="10" xfId="56" applyNumberFormat="1" applyFont="1" applyFill="1" applyBorder="1" applyAlignment="1">
      <alignment wrapText="1"/>
      <protection/>
    </xf>
    <xf numFmtId="0" fontId="7" fillId="35" borderId="16" xfId="59" applyFont="1" applyFill="1" applyBorder="1" applyAlignment="1">
      <alignment vertical="center"/>
      <protection/>
    </xf>
    <xf numFmtId="0" fontId="6" fillId="35" borderId="16" xfId="59" applyFont="1" applyFill="1" applyBorder="1" applyAlignment="1">
      <alignment vertical="center"/>
      <protection/>
    </xf>
    <xf numFmtId="0" fontId="6" fillId="35" borderId="17" xfId="59" applyFont="1" applyFill="1" applyBorder="1" applyAlignment="1">
      <alignment vertical="center"/>
      <protection/>
    </xf>
    <xf numFmtId="182" fontId="6" fillId="35" borderId="16" xfId="59" applyNumberFormat="1" applyFont="1" applyFill="1" applyBorder="1" applyAlignment="1">
      <alignment horizontal="right" vertical="center"/>
      <protection/>
    </xf>
    <xf numFmtId="182" fontId="18" fillId="35" borderId="16" xfId="59" applyNumberFormat="1" applyFont="1" applyFill="1" applyBorder="1" applyAlignment="1">
      <alignment horizontal="left" vertical="center"/>
      <protection/>
    </xf>
    <xf numFmtId="182" fontId="18" fillId="35" borderId="16" xfId="59" applyNumberFormat="1" applyFont="1" applyFill="1" applyBorder="1" applyAlignment="1">
      <alignment horizontal="right" vertical="center"/>
      <protection/>
    </xf>
    <xf numFmtId="0" fontId="6" fillId="0" borderId="10" xfId="59" applyFont="1" applyBorder="1" applyAlignment="1">
      <alignment horizontal="left" vertical="center" wrapText="1"/>
      <protection/>
    </xf>
    <xf numFmtId="49" fontId="6" fillId="0" borderId="10" xfId="0" applyNumberFormat="1" applyFont="1" applyFill="1" applyBorder="1" applyAlignment="1">
      <alignment horizontal="left" vertical="center" wrapText="1"/>
    </xf>
    <xf numFmtId="176" fontId="6" fillId="0" borderId="10" xfId="59" applyNumberFormat="1" applyFont="1" applyBorder="1" applyAlignment="1">
      <alignment horizontal="center" vertical="center" wrapText="1"/>
      <protection/>
    </xf>
    <xf numFmtId="176" fontId="6" fillId="0" borderId="10" xfId="59" applyNumberFormat="1" applyFont="1" applyBorder="1" applyAlignment="1">
      <alignment horizontal="center" vertical="center"/>
      <protection/>
    </xf>
    <xf numFmtId="176" fontId="7" fillId="0" borderId="11" xfId="59" applyNumberFormat="1" applyFont="1" applyBorder="1" applyAlignment="1">
      <alignment horizontal="center" vertical="center" wrapText="1"/>
      <protection/>
    </xf>
    <xf numFmtId="177" fontId="7" fillId="35" borderId="11" xfId="0" applyNumberFormat="1" applyFont="1" applyFill="1" applyBorder="1" applyAlignment="1">
      <alignment/>
    </xf>
    <xf numFmtId="176" fontId="6" fillId="35" borderId="18" xfId="0" applyNumberFormat="1" applyFont="1" applyFill="1" applyBorder="1" applyAlignment="1">
      <alignment horizontal="right" wrapText="1"/>
    </xf>
    <xf numFmtId="176" fontId="6" fillId="35" borderId="20" xfId="0" applyNumberFormat="1" applyFont="1" applyFill="1" applyBorder="1" applyAlignment="1">
      <alignment horizontal="right" wrapText="1"/>
    </xf>
    <xf numFmtId="0" fontId="7" fillId="35" borderId="16" xfId="59" applyFont="1" applyFill="1" applyBorder="1" applyAlignment="1">
      <alignment horizontal="left" vertical="top"/>
      <protection/>
    </xf>
    <xf numFmtId="0" fontId="7" fillId="35" borderId="0" xfId="59" applyFont="1" applyFill="1" applyBorder="1" applyAlignment="1">
      <alignment wrapText="1"/>
      <protection/>
    </xf>
    <xf numFmtId="176" fontId="6" fillId="0" borderId="10" xfId="0" applyNumberFormat="1" applyFont="1" applyBorder="1" applyAlignment="1">
      <alignment horizontal="center"/>
    </xf>
    <xf numFmtId="176" fontId="6" fillId="0" borderId="11" xfId="59" applyNumberFormat="1" applyFont="1" applyBorder="1" applyAlignment="1">
      <alignment horizontal="center" wrapText="1"/>
      <protection/>
    </xf>
    <xf numFmtId="176" fontId="6" fillId="0" borderId="16" xfId="59" applyNumberFormat="1" applyFont="1" applyBorder="1" applyAlignment="1">
      <alignment horizontal="center" wrapText="1"/>
      <protection/>
    </xf>
    <xf numFmtId="176" fontId="6" fillId="0" borderId="17" xfId="59" applyNumberFormat="1" applyFont="1" applyBorder="1" applyAlignment="1">
      <alignment horizontal="center"/>
      <protection/>
    </xf>
    <xf numFmtId="176" fontId="6" fillId="0" borderId="11" xfId="59" applyNumberFormat="1" applyFont="1" applyBorder="1" applyAlignment="1">
      <alignment horizontal="center"/>
      <protection/>
    </xf>
    <xf numFmtId="176" fontId="6" fillId="0" borderId="16" xfId="59" applyNumberFormat="1" applyFont="1" applyBorder="1" applyAlignment="1">
      <alignment horizontal="center"/>
      <protection/>
    </xf>
    <xf numFmtId="176" fontId="7" fillId="35" borderId="11" xfId="69" applyNumberFormat="1" applyFont="1" applyFill="1" applyBorder="1" applyAlignment="1">
      <alignment horizontal="center" vertical="center"/>
    </xf>
    <xf numFmtId="176" fontId="7" fillId="35" borderId="16" xfId="69" applyNumberFormat="1" applyFont="1" applyFill="1" applyBorder="1" applyAlignment="1">
      <alignment horizontal="center" vertical="center"/>
    </xf>
    <xf numFmtId="176" fontId="7" fillId="35" borderId="16" xfId="69" applyNumberFormat="1" applyFont="1" applyFill="1" applyBorder="1" applyAlignment="1">
      <alignment horizontal="center" vertical="center"/>
    </xf>
    <xf numFmtId="0" fontId="13" fillId="35" borderId="10" xfId="0" applyFont="1" applyFill="1" applyBorder="1" applyAlignment="1">
      <alignment horizontal="center" vertical="center" wrapText="1" shrinkToFit="1"/>
    </xf>
    <xf numFmtId="0" fontId="4" fillId="0" borderId="10" xfId="0" applyFont="1" applyFill="1" applyBorder="1" applyAlignment="1">
      <alignment/>
    </xf>
    <xf numFmtId="0" fontId="3" fillId="36" borderId="23" xfId="0" applyFont="1" applyFill="1" applyBorder="1" applyAlignment="1">
      <alignment/>
    </xf>
    <xf numFmtId="0" fontId="4" fillId="36" borderId="23" xfId="0" applyFont="1" applyFill="1" applyBorder="1" applyAlignment="1">
      <alignment/>
    </xf>
    <xf numFmtId="0" fontId="5" fillId="36" borderId="23" xfId="0" applyFont="1" applyFill="1" applyBorder="1" applyAlignment="1">
      <alignment horizontal="left" indent="4"/>
    </xf>
    <xf numFmtId="2" fontId="3" fillId="36" borderId="23" xfId="0" applyNumberFormat="1" applyFont="1" applyFill="1" applyBorder="1" applyAlignment="1">
      <alignment/>
    </xf>
    <xf numFmtId="2" fontId="4" fillId="0" borderId="0" xfId="59" applyNumberFormat="1" applyFont="1" applyFill="1">
      <alignment/>
      <protection/>
    </xf>
    <xf numFmtId="179" fontId="3" fillId="0" borderId="0" xfId="59" applyNumberFormat="1" applyFont="1" applyFill="1">
      <alignment/>
      <protection/>
    </xf>
    <xf numFmtId="49" fontId="6" fillId="35" borderId="10" xfId="54" applyNumberFormat="1" applyFont="1" applyFill="1" applyBorder="1" applyAlignment="1" applyProtection="1">
      <alignment horizontal="left" wrapText="1"/>
      <protection hidden="1"/>
    </xf>
    <xf numFmtId="0" fontId="6" fillId="0" borderId="12" xfId="0" applyFont="1" applyFill="1" applyBorder="1" applyAlignment="1">
      <alignment horizontal="center" wrapText="1"/>
    </xf>
    <xf numFmtId="0" fontId="6" fillId="0" borderId="19" xfId="0" applyFont="1" applyFill="1" applyBorder="1" applyAlignment="1">
      <alignment wrapText="1"/>
    </xf>
    <xf numFmtId="176" fontId="6" fillId="0" borderId="19" xfId="0" applyNumberFormat="1" applyFont="1" applyFill="1" applyBorder="1" applyAlignment="1">
      <alignment horizontal="right" wrapText="1"/>
    </xf>
    <xf numFmtId="176" fontId="6" fillId="0" borderId="12" xfId="0" applyNumberFormat="1" applyFont="1" applyFill="1" applyBorder="1" applyAlignment="1">
      <alignment horizontal="center" wrapText="1"/>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176" fontId="6" fillId="0" borderId="10" xfId="0" applyNumberFormat="1" applyFont="1" applyFill="1" applyBorder="1" applyAlignment="1">
      <alignment wrapText="1"/>
    </xf>
    <xf numFmtId="0" fontId="6" fillId="0" borderId="10" xfId="0" applyFont="1" applyFill="1" applyBorder="1" applyAlignment="1">
      <alignment horizontal="left" wrapText="1"/>
    </xf>
    <xf numFmtId="0" fontId="6" fillId="0" borderId="10" xfId="59" applyFont="1" applyFill="1" applyBorder="1" applyAlignment="1">
      <alignment vertical="top" wrapText="1"/>
      <protection/>
    </xf>
    <xf numFmtId="49" fontId="6" fillId="0" borderId="10" xfId="59" applyNumberFormat="1" applyFont="1" applyFill="1" applyBorder="1" applyAlignment="1">
      <alignment horizontal="center" vertical="center" wrapText="1"/>
      <protection/>
    </xf>
    <xf numFmtId="176" fontId="6" fillId="0" borderId="10" xfId="59" applyNumberFormat="1" applyFont="1" applyFill="1" applyBorder="1" applyAlignment="1">
      <alignment horizontal="right" wrapText="1"/>
      <protection/>
    </xf>
    <xf numFmtId="176" fontId="6" fillId="0" borderId="10" xfId="0" applyNumberFormat="1" applyFont="1" applyFill="1" applyBorder="1" applyAlignment="1">
      <alignment horizontal="right"/>
    </xf>
    <xf numFmtId="176" fontId="6" fillId="0" borderId="10" xfId="0" applyNumberFormat="1" applyFont="1" applyFill="1" applyBorder="1" applyAlignment="1">
      <alignment horizontal="right"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xf>
    <xf numFmtId="176" fontId="7" fillId="0" borderId="10" xfId="56" applyNumberFormat="1" applyFont="1" applyFill="1" applyBorder="1" applyAlignment="1">
      <alignment horizontal="right" vertical="center" wrapText="1"/>
      <protection/>
    </xf>
    <xf numFmtId="49" fontId="6" fillId="0" borderId="10" xfId="0" applyNumberFormat="1" applyFont="1" applyFill="1" applyBorder="1" applyAlignment="1">
      <alignment wrapText="1"/>
    </xf>
    <xf numFmtId="176" fontId="6" fillId="0" borderId="10" xfId="56" applyNumberFormat="1" applyFont="1" applyFill="1" applyBorder="1" applyAlignment="1">
      <alignment wrapText="1"/>
      <protection/>
    </xf>
    <xf numFmtId="49" fontId="7" fillId="0" borderId="10" xfId="0" applyNumberFormat="1" applyFont="1" applyFill="1" applyBorder="1" applyAlignment="1">
      <alignment horizontal="center"/>
    </xf>
    <xf numFmtId="0" fontId="13" fillId="0" borderId="10" xfId="0" applyFont="1" applyFill="1" applyBorder="1" applyAlignment="1">
      <alignment horizontal="center" vertical="center" wrapText="1" shrinkToFit="1"/>
    </xf>
    <xf numFmtId="49" fontId="20" fillId="37" borderId="0" xfId="0" applyNumberFormat="1" applyFont="1" applyFill="1" applyAlignment="1">
      <alignment horizontal="right"/>
    </xf>
    <xf numFmtId="0" fontId="68" fillId="0" borderId="0" xfId="57" applyFont="1" applyFill="1">
      <alignment/>
      <protection/>
    </xf>
    <xf numFmtId="49" fontId="69" fillId="0" borderId="10" xfId="0" applyNumberFormat="1" applyFont="1" applyFill="1" applyBorder="1" applyAlignment="1">
      <alignment horizontal="right"/>
    </xf>
    <xf numFmtId="49" fontId="69" fillId="0" borderId="21" xfId="0" applyNumberFormat="1" applyFont="1" applyFill="1" applyBorder="1" applyAlignment="1">
      <alignment horizontal="right"/>
    </xf>
    <xf numFmtId="0" fontId="13" fillId="0" borderId="20" xfId="0" applyFont="1" applyFill="1" applyBorder="1" applyAlignment="1">
      <alignment horizontal="center" wrapText="1"/>
    </xf>
    <xf numFmtId="0" fontId="6" fillId="0" borderId="20" xfId="0" applyFont="1" applyFill="1" applyBorder="1" applyAlignment="1">
      <alignment wrapText="1"/>
    </xf>
    <xf numFmtId="176" fontId="6" fillId="0" borderId="20" xfId="0" applyNumberFormat="1" applyFont="1" applyFill="1" applyBorder="1" applyAlignment="1">
      <alignment horizontal="right" wrapText="1"/>
    </xf>
    <xf numFmtId="0" fontId="13" fillId="35" borderId="17" xfId="0" applyFont="1" applyFill="1" applyBorder="1" applyAlignment="1">
      <alignment horizontal="justify" vertical="center" wrapText="1"/>
    </xf>
    <xf numFmtId="49" fontId="68" fillId="0" borderId="0" xfId="57" applyNumberFormat="1" applyFont="1" applyFill="1" applyAlignment="1">
      <alignment horizontal="right"/>
      <protection/>
    </xf>
    <xf numFmtId="0" fontId="3" fillId="38" borderId="10" xfId="0" applyFont="1" applyFill="1" applyBorder="1" applyAlignment="1">
      <alignment horizontal="center" vertical="top"/>
    </xf>
    <xf numFmtId="49" fontId="20" fillId="38" borderId="0" xfId="0" applyNumberFormat="1" applyFont="1" applyFill="1" applyAlignment="1">
      <alignment horizontal="right"/>
    </xf>
    <xf numFmtId="0" fontId="3" fillId="38" borderId="0" xfId="0" applyFont="1" applyFill="1" applyAlignment="1">
      <alignment/>
    </xf>
    <xf numFmtId="0" fontId="13" fillId="0" borderId="10" xfId="0" applyFont="1" applyFill="1" applyBorder="1" applyAlignment="1">
      <alignment horizontal="justify" vertical="center" wrapText="1"/>
    </xf>
    <xf numFmtId="177" fontId="6" fillId="0" borderId="10" xfId="54" applyNumberFormat="1" applyFont="1" applyFill="1" applyBorder="1" applyAlignment="1" applyProtection="1">
      <alignment horizontal="right" wrapText="1"/>
      <protection hidden="1"/>
    </xf>
    <xf numFmtId="0" fontId="3" fillId="38" borderId="10" xfId="0" applyFont="1" applyFill="1" applyBorder="1" applyAlignment="1">
      <alignment horizontal="center"/>
    </xf>
    <xf numFmtId="0" fontId="4" fillId="38" borderId="10" xfId="0" applyFont="1" applyFill="1" applyBorder="1" applyAlignment="1">
      <alignment horizontal="center" vertical="top"/>
    </xf>
    <xf numFmtId="1" fontId="6" fillId="0" borderId="10" xfId="0" applyNumberFormat="1" applyFont="1" applyFill="1" applyBorder="1" applyAlignment="1">
      <alignment horizontal="center"/>
    </xf>
    <xf numFmtId="0" fontId="4" fillId="38" borderId="0" xfId="0" applyFont="1" applyFill="1" applyAlignment="1">
      <alignment/>
    </xf>
    <xf numFmtId="0" fontId="4" fillId="38" borderId="23" xfId="0" applyFont="1" applyFill="1" applyBorder="1" applyAlignment="1">
      <alignment/>
    </xf>
    <xf numFmtId="0" fontId="18" fillId="0" borderId="18" xfId="0" applyFont="1" applyFill="1" applyBorder="1" applyAlignment="1">
      <alignment vertical="center" wrapText="1"/>
    </xf>
    <xf numFmtId="0" fontId="15" fillId="38" borderId="0" xfId="0" applyFont="1" applyFill="1" applyAlignment="1">
      <alignment horizontal="left" shrinkToFit="1"/>
    </xf>
    <xf numFmtId="0" fontId="6" fillId="35" borderId="10"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3" fillId="0" borderId="10" xfId="0" applyFont="1" applyFill="1" applyBorder="1" applyAlignment="1">
      <alignment horizontal="left" vertical="center" wrapText="1" shrinkToFit="1"/>
    </xf>
    <xf numFmtId="0" fontId="6" fillId="0" borderId="10" xfId="0" applyFont="1" applyFill="1" applyBorder="1" applyAlignment="1">
      <alignment horizontal="center" vertical="center" wrapText="1" shrinkToFit="1"/>
    </xf>
    <xf numFmtId="0" fontId="13" fillId="0" borderId="10" xfId="0" applyFont="1" applyFill="1" applyBorder="1" applyAlignment="1">
      <alignment horizontal="center" wrapText="1"/>
    </xf>
    <xf numFmtId="0" fontId="6" fillId="0" borderId="10" xfId="0" applyFont="1" applyFill="1" applyBorder="1" applyAlignment="1">
      <alignment wrapText="1"/>
    </xf>
    <xf numFmtId="2" fontId="3" fillId="38" borderId="23" xfId="0" applyNumberFormat="1" applyFont="1" applyFill="1" applyBorder="1" applyAlignment="1">
      <alignment/>
    </xf>
    <xf numFmtId="0" fontId="3" fillId="38" borderId="23" xfId="0" applyFont="1" applyFill="1" applyBorder="1" applyAlignment="1">
      <alignment/>
    </xf>
    <xf numFmtId="0" fontId="18" fillId="0" borderId="10" xfId="57" applyFont="1" applyFill="1" applyBorder="1" applyAlignment="1">
      <alignment wrapText="1"/>
      <protection/>
    </xf>
    <xf numFmtId="192" fontId="3" fillId="38" borderId="0" xfId="59" applyNumberFormat="1" applyFont="1" applyFill="1">
      <alignment/>
      <protection/>
    </xf>
    <xf numFmtId="176" fontId="3" fillId="0" borderId="0" xfId="0" applyNumberFormat="1" applyFont="1" applyFill="1" applyAlignment="1">
      <alignment/>
    </xf>
    <xf numFmtId="176" fontId="10" fillId="0" borderId="0" xfId="59" applyNumberFormat="1" applyFont="1" applyFill="1">
      <alignment/>
      <protection/>
    </xf>
    <xf numFmtId="182" fontId="6" fillId="0" borderId="17" xfId="59" applyNumberFormat="1" applyFont="1" applyFill="1" applyBorder="1" applyAlignment="1">
      <alignment horizontal="right" vertical="center"/>
      <protection/>
    </xf>
    <xf numFmtId="0" fontId="13" fillId="0" borderId="24" xfId="0" applyFont="1" applyFill="1" applyBorder="1" applyAlignment="1">
      <alignment vertical="center" wrapText="1"/>
    </xf>
    <xf numFmtId="0" fontId="13" fillId="0" borderId="18" xfId="0" applyFont="1" applyFill="1" applyBorder="1" applyAlignment="1">
      <alignment vertical="center" wrapText="1"/>
    </xf>
    <xf numFmtId="0" fontId="13" fillId="0" borderId="12" xfId="0" applyFont="1" applyFill="1" applyBorder="1" applyAlignment="1">
      <alignment horizontal="center" vertical="center" wrapText="1"/>
    </xf>
    <xf numFmtId="0" fontId="6" fillId="0" borderId="18" xfId="0" applyFont="1" applyFill="1" applyBorder="1" applyAlignment="1">
      <alignment vertical="center" wrapText="1"/>
    </xf>
    <xf numFmtId="0" fontId="19" fillId="0" borderId="19" xfId="0" applyFont="1" applyFill="1" applyBorder="1" applyAlignment="1">
      <alignment vertical="center" wrapText="1"/>
    </xf>
    <xf numFmtId="0" fontId="6" fillId="38" borderId="0" xfId="0" applyFont="1" applyFill="1" applyAlignment="1">
      <alignment/>
    </xf>
    <xf numFmtId="0" fontId="13" fillId="38" borderId="10" xfId="0" applyFont="1" applyFill="1" applyBorder="1" applyAlignment="1">
      <alignment horizontal="center" vertical="center" wrapText="1" shrinkToFit="1"/>
    </xf>
    <xf numFmtId="0" fontId="13" fillId="38" borderId="10" xfId="0" applyFont="1" applyFill="1" applyBorder="1" applyAlignment="1">
      <alignment horizontal="left" vertical="center" wrapText="1" shrinkToFit="1"/>
    </xf>
    <xf numFmtId="0" fontId="13" fillId="38" borderId="10" xfId="0" applyFont="1" applyFill="1" applyBorder="1" applyAlignment="1">
      <alignment horizontal="center" vertical="center" wrapText="1" shrinkToFit="1"/>
    </xf>
    <xf numFmtId="0" fontId="7" fillId="0" borderId="10" xfId="0" applyFont="1" applyFill="1" applyBorder="1" applyAlignment="1">
      <alignment horizontal="left" vertical="top" wrapText="1"/>
    </xf>
    <xf numFmtId="0" fontId="13" fillId="0" borderId="10" xfId="0" applyFont="1" applyFill="1" applyBorder="1" applyAlignment="1">
      <alignment horizontal="left" vertical="center" wrapText="1" shrinkToFit="1"/>
    </xf>
    <xf numFmtId="49" fontId="6" fillId="0" borderId="10" xfId="0" applyNumberFormat="1" applyFont="1" applyFill="1" applyBorder="1" applyAlignment="1">
      <alignment horizontal="left" vertical="top" wrapText="1"/>
    </xf>
    <xf numFmtId="177" fontId="6" fillId="0" borderId="10" xfId="0" applyNumberFormat="1" applyFont="1" applyFill="1" applyBorder="1" applyAlignment="1">
      <alignment horizontal="right" wrapText="1"/>
    </xf>
    <xf numFmtId="0" fontId="6" fillId="0" borderId="17" xfId="57" applyFont="1" applyFill="1" applyBorder="1" applyAlignment="1">
      <alignment horizontal="center"/>
      <protection/>
    </xf>
    <xf numFmtId="0" fontId="6" fillId="0" borderId="10" xfId="57" applyFont="1" applyFill="1" applyBorder="1">
      <alignment/>
      <protection/>
    </xf>
    <xf numFmtId="0" fontId="67" fillId="0" borderId="10" xfId="0" applyFont="1" applyFill="1" applyBorder="1" applyAlignment="1">
      <alignment/>
    </xf>
    <xf numFmtId="0" fontId="69" fillId="0" borderId="10" xfId="0" applyFont="1" applyFill="1" applyBorder="1" applyAlignment="1">
      <alignment/>
    </xf>
    <xf numFmtId="0" fontId="69" fillId="0" borderId="10" xfId="0" applyFont="1" applyFill="1" applyBorder="1" applyAlignment="1">
      <alignment horizontal="right"/>
    </xf>
    <xf numFmtId="49" fontId="69" fillId="0" borderId="10" xfId="0" applyNumberFormat="1" applyFont="1" applyFill="1" applyBorder="1" applyAlignment="1">
      <alignment/>
    </xf>
    <xf numFmtId="49" fontId="69" fillId="0" borderId="10" xfId="0" applyNumberFormat="1" applyFont="1" applyFill="1" applyBorder="1" applyAlignment="1">
      <alignment horizontal="right"/>
    </xf>
    <xf numFmtId="49" fontId="69" fillId="0" borderId="13" xfId="0" applyNumberFormat="1" applyFont="1" applyFill="1" applyBorder="1" applyAlignment="1">
      <alignment horizontal="right"/>
    </xf>
    <xf numFmtId="0" fontId="70" fillId="0" borderId="10" xfId="0" applyFont="1" applyFill="1" applyBorder="1" applyAlignment="1">
      <alignment horizontal="left" indent="4"/>
    </xf>
    <xf numFmtId="0" fontId="70" fillId="0" borderId="10" xfId="0" applyFont="1" applyFill="1" applyBorder="1" applyAlignment="1">
      <alignment horizontal="right" indent="4"/>
    </xf>
    <xf numFmtId="177" fontId="6" fillId="0" borderId="0" xfId="0" applyNumberFormat="1" applyFont="1" applyFill="1" applyAlignment="1">
      <alignment/>
    </xf>
    <xf numFmtId="0" fontId="6" fillId="35" borderId="0" xfId="0" applyFont="1" applyFill="1" applyAlignment="1">
      <alignment/>
    </xf>
    <xf numFmtId="0" fontId="6" fillId="0" borderId="0" xfId="0" applyFont="1" applyAlignment="1">
      <alignment/>
    </xf>
    <xf numFmtId="0" fontId="7"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vertical="center" wrapText="1"/>
    </xf>
    <xf numFmtId="0" fontId="6" fillId="0" borderId="25"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vertical="justify"/>
    </xf>
    <xf numFmtId="0" fontId="6" fillId="0" borderId="26" xfId="0" applyFont="1" applyBorder="1" applyAlignment="1">
      <alignment/>
    </xf>
    <xf numFmtId="0" fontId="6" fillId="0" borderId="11" xfId="0" applyFont="1" applyBorder="1" applyAlignment="1">
      <alignment horizontal="center" vertical="top"/>
    </xf>
    <xf numFmtId="0" fontId="6" fillId="0" borderId="23" xfId="0" applyFont="1" applyBorder="1" applyAlignment="1">
      <alignment/>
    </xf>
    <xf numFmtId="0" fontId="6" fillId="0" borderId="0" xfId="0" applyFont="1" applyBorder="1" applyAlignment="1">
      <alignment/>
    </xf>
    <xf numFmtId="0" fontId="6" fillId="0" borderId="27" xfId="0" applyFont="1" applyBorder="1" applyAlignment="1">
      <alignment/>
    </xf>
    <xf numFmtId="0" fontId="6" fillId="0" borderId="21" xfId="0" applyFont="1" applyBorder="1" applyAlignment="1">
      <alignment/>
    </xf>
    <xf numFmtId="0" fontId="6" fillId="0" borderId="0" xfId="0" applyFont="1" applyFill="1" applyAlignment="1">
      <alignment/>
    </xf>
    <xf numFmtId="0" fontId="6" fillId="0" borderId="0" xfId="0" applyFont="1" applyFill="1" applyAlignment="1">
      <alignment horizontal="right"/>
    </xf>
    <xf numFmtId="0" fontId="6" fillId="0" borderId="28" xfId="0" applyFont="1" applyBorder="1" applyAlignment="1">
      <alignment horizontal="center" vertical="center" wrapText="1"/>
    </xf>
    <xf numFmtId="0" fontId="6" fillId="0" borderId="10" xfId="0" applyFont="1" applyBorder="1" applyAlignment="1">
      <alignment horizontal="center" vertical="center"/>
    </xf>
    <xf numFmtId="0" fontId="71" fillId="0" borderId="0" xfId="0" applyFont="1" applyAlignment="1">
      <alignment horizontal="left" shrinkToFit="1"/>
    </xf>
    <xf numFmtId="0" fontId="13" fillId="0" borderId="12" xfId="0" applyFont="1" applyFill="1" applyBorder="1" applyAlignment="1">
      <alignment horizontal="center" wrapText="1"/>
    </xf>
    <xf numFmtId="0" fontId="16" fillId="0" borderId="16" xfId="0" applyFont="1" applyFill="1" applyBorder="1" applyAlignment="1">
      <alignment horizontal="center"/>
    </xf>
    <xf numFmtId="0" fontId="6" fillId="0" borderId="10" xfId="0" applyFont="1" applyFill="1" applyBorder="1" applyAlignment="1">
      <alignment horizontal="left" vertical="center" wrapText="1" shrinkToFit="1"/>
    </xf>
    <xf numFmtId="0" fontId="15" fillId="0" borderId="0" xfId="0" applyFont="1" applyFill="1" applyAlignment="1">
      <alignment horizontal="left" shrinkToFit="1"/>
    </xf>
    <xf numFmtId="0" fontId="6" fillId="0" borderId="12" xfId="0" applyFont="1" applyFill="1" applyBorder="1" applyAlignment="1">
      <alignment wrapText="1"/>
    </xf>
    <xf numFmtId="176" fontId="6" fillId="0" borderId="12" xfId="0" applyNumberFormat="1" applyFont="1" applyFill="1" applyBorder="1" applyAlignment="1">
      <alignment horizontal="right" wrapText="1"/>
    </xf>
    <xf numFmtId="0" fontId="16" fillId="0" borderId="16" xfId="0" applyFont="1" applyFill="1" applyBorder="1" applyAlignment="1">
      <alignment wrapText="1"/>
    </xf>
    <xf numFmtId="177" fontId="7" fillId="0" borderId="16" xfId="57" applyNumberFormat="1" applyFont="1" applyFill="1" applyBorder="1" applyAlignment="1">
      <alignment horizontal="right"/>
      <protection/>
    </xf>
    <xf numFmtId="176" fontId="18" fillId="0" borderId="0" xfId="57" applyNumberFormat="1" applyFont="1" applyFill="1">
      <alignment/>
      <protection/>
    </xf>
    <xf numFmtId="49" fontId="6" fillId="0" borderId="10" xfId="56" applyNumberFormat="1" applyFont="1" applyFill="1" applyBorder="1" applyAlignment="1">
      <alignment horizontal="center"/>
      <protection/>
    </xf>
    <xf numFmtId="0" fontId="3" fillId="0" borderId="23" xfId="0" applyFont="1" applyFill="1" applyBorder="1" applyAlignment="1">
      <alignment/>
    </xf>
    <xf numFmtId="0" fontId="6" fillId="0" borderId="10" xfId="0" applyFont="1" applyFill="1" applyBorder="1" applyAlignment="1">
      <alignment horizontal="center"/>
    </xf>
    <xf numFmtId="0" fontId="4" fillId="0" borderId="23" xfId="0" applyFont="1" applyFill="1" applyBorder="1" applyAlignment="1">
      <alignment/>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wrapText="1"/>
    </xf>
    <xf numFmtId="49" fontId="6" fillId="35"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 fontId="6" fillId="35" borderId="10" xfId="0" applyNumberFormat="1" applyFont="1" applyFill="1" applyBorder="1" applyAlignment="1">
      <alignment/>
    </xf>
    <xf numFmtId="176" fontId="6" fillId="35" borderId="10" xfId="0" applyNumberFormat="1" applyFont="1" applyFill="1" applyBorder="1" applyAlignment="1">
      <alignment/>
    </xf>
    <xf numFmtId="176" fontId="6" fillId="35" borderId="10" xfId="0" applyNumberFormat="1" applyFont="1" applyFill="1" applyBorder="1" applyAlignment="1">
      <alignment horizontal="right" vertical="center"/>
    </xf>
    <xf numFmtId="176" fontId="7" fillId="0" borderId="10" xfId="0" applyNumberFormat="1" applyFont="1" applyFill="1" applyBorder="1" applyAlignment="1">
      <alignment horizontal="right" vertical="center" wrapText="1"/>
    </xf>
    <xf numFmtId="177" fontId="6" fillId="0" borderId="10" xfId="0" applyNumberFormat="1" applyFont="1" applyFill="1" applyBorder="1" applyAlignment="1">
      <alignment horizontal="right" vertical="top" wrapText="1"/>
    </xf>
    <xf numFmtId="177" fontId="7"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67" fillId="0" borderId="22" xfId="0" applyFont="1" applyFill="1" applyBorder="1" applyAlignment="1">
      <alignment/>
    </xf>
    <xf numFmtId="0" fontId="18" fillId="0" borderId="10" xfId="0" applyFont="1" applyFill="1" applyBorder="1" applyAlignment="1">
      <alignment horizontal="left" vertical="center" wrapText="1" shrinkToFit="1"/>
    </xf>
    <xf numFmtId="0" fontId="18" fillId="0" borderId="12" xfId="0" applyFont="1" applyFill="1" applyBorder="1" applyAlignment="1">
      <alignment horizontal="center" vertical="center" wrapText="1"/>
    </xf>
    <xf numFmtId="0" fontId="6" fillId="0" borderId="0" xfId="59" applyFont="1" applyFill="1" applyAlignment="1">
      <alignment horizontal="left" wrapText="1"/>
      <protection/>
    </xf>
    <xf numFmtId="0" fontId="6" fillId="0" borderId="0" xfId="59" applyFont="1" applyFill="1" applyAlignment="1">
      <alignment horizontal="left"/>
      <protection/>
    </xf>
    <xf numFmtId="0" fontId="6" fillId="0" borderId="17" xfId="0" applyFont="1" applyBorder="1" applyAlignment="1">
      <alignment horizontal="center"/>
    </xf>
    <xf numFmtId="0" fontId="6" fillId="0" borderId="29" xfId="0" applyFont="1" applyBorder="1" applyAlignment="1">
      <alignment/>
    </xf>
    <xf numFmtId="0" fontId="6" fillId="0" borderId="30" xfId="0" applyFont="1" applyBorder="1" applyAlignment="1">
      <alignment/>
    </xf>
    <xf numFmtId="0" fontId="6" fillId="0" borderId="15" xfId="0" applyFont="1" applyBorder="1" applyAlignment="1">
      <alignment vertical="top" wrapText="1"/>
    </xf>
    <xf numFmtId="177" fontId="6" fillId="0" borderId="0" xfId="0" applyNumberFormat="1" applyFont="1" applyFill="1" applyAlignment="1">
      <alignment horizontal="right"/>
    </xf>
    <xf numFmtId="2" fontId="6" fillId="0" borderId="16" xfId="0" applyNumberFormat="1" applyFont="1" applyBorder="1" applyAlignment="1">
      <alignment horizontal="center"/>
    </xf>
    <xf numFmtId="2" fontId="6" fillId="0" borderId="17" xfId="0" applyNumberFormat="1" applyFont="1" applyFill="1" applyBorder="1" applyAlignment="1">
      <alignment horizontal="center"/>
    </xf>
    <xf numFmtId="178" fontId="6" fillId="0" borderId="11" xfId="0" applyNumberFormat="1" applyFont="1" applyFill="1" applyBorder="1" applyAlignment="1">
      <alignment horizontal="center" wrapText="1"/>
    </xf>
    <xf numFmtId="0" fontId="0" fillId="0" borderId="0" xfId="0" applyFill="1" applyAlignment="1">
      <alignment horizontal="left"/>
    </xf>
    <xf numFmtId="0" fontId="0" fillId="0" borderId="0" xfId="0" applyFill="1" applyAlignment="1">
      <alignment/>
    </xf>
    <xf numFmtId="0" fontId="16" fillId="0" borderId="12" xfId="0" applyFont="1" applyFill="1" applyBorder="1" applyAlignment="1">
      <alignment horizontal="center" vertical="center" wrapText="1"/>
    </xf>
    <xf numFmtId="0" fontId="16" fillId="0" borderId="12" xfId="0" applyFont="1" applyFill="1" applyBorder="1" applyAlignment="1">
      <alignment horizontal="justify" wrapText="1"/>
    </xf>
    <xf numFmtId="176" fontId="7" fillId="0" borderId="12" xfId="0" applyNumberFormat="1" applyFont="1" applyFill="1" applyBorder="1" applyAlignment="1">
      <alignment horizont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176" fontId="6" fillId="0" borderId="12" xfId="0" applyNumberFormat="1" applyFont="1" applyFill="1" applyBorder="1" applyAlignment="1">
      <alignment horizontal="center" vertical="top" wrapText="1"/>
    </xf>
    <xf numFmtId="0" fontId="13" fillId="0" borderId="12" xfId="0" applyFont="1" applyFill="1" applyBorder="1" applyAlignment="1">
      <alignment horizontal="justify" vertical="center" wrapText="1"/>
    </xf>
    <xf numFmtId="0" fontId="6" fillId="0" borderId="12" xfId="0" applyFont="1" applyFill="1" applyBorder="1" applyAlignment="1">
      <alignment vertical="center" wrapText="1"/>
    </xf>
    <xf numFmtId="0" fontId="13" fillId="0" borderId="18" xfId="0" applyFont="1" applyFill="1" applyBorder="1" applyAlignment="1">
      <alignment horizontal="justify" wrapText="1"/>
    </xf>
    <xf numFmtId="0" fontId="6" fillId="0" borderId="12" xfId="0" applyFont="1" applyFill="1" applyBorder="1" applyAlignment="1">
      <alignment horizontal="center" vertical="center" wrapText="1"/>
    </xf>
    <xf numFmtId="0" fontId="13" fillId="0" borderId="12" xfId="0" applyFont="1" applyFill="1" applyBorder="1" applyAlignment="1">
      <alignment horizontal="justify" vertical="center" wrapText="1"/>
    </xf>
    <xf numFmtId="0" fontId="6" fillId="0" borderId="19" xfId="0" applyFont="1" applyFill="1" applyBorder="1" applyAlignment="1">
      <alignment horizontal="center" vertical="center" wrapText="1"/>
    </xf>
    <xf numFmtId="0" fontId="13" fillId="0" borderId="19" xfId="0" applyFont="1" applyFill="1" applyBorder="1" applyAlignment="1">
      <alignment horizontal="justify" vertical="center" wrapText="1"/>
    </xf>
    <xf numFmtId="0" fontId="18" fillId="0" borderId="10" xfId="0" applyFont="1" applyFill="1" applyBorder="1" applyAlignment="1">
      <alignment horizontal="center" vertical="center" wrapText="1"/>
    </xf>
    <xf numFmtId="0" fontId="19" fillId="0" borderId="10" xfId="0" applyFont="1" applyFill="1" applyBorder="1" applyAlignment="1">
      <alignment horizontal="justify" vertical="center" wrapText="1"/>
    </xf>
    <xf numFmtId="0" fontId="18" fillId="0" borderId="12" xfId="0" applyFont="1" applyFill="1" applyBorder="1" applyAlignment="1">
      <alignment horizontal="center" wrapText="1"/>
    </xf>
    <xf numFmtId="0" fontId="6" fillId="0" borderId="12" xfId="0" applyFont="1" applyFill="1" applyBorder="1" applyAlignment="1">
      <alignment horizontal="justify" vertical="center" wrapText="1"/>
    </xf>
    <xf numFmtId="0" fontId="19" fillId="0" borderId="12" xfId="0" applyFont="1" applyFill="1" applyBorder="1" applyAlignment="1">
      <alignment vertical="top" wrapText="1"/>
    </xf>
    <xf numFmtId="176" fontId="18" fillId="0" borderId="12" xfId="0" applyNumberFormat="1" applyFont="1" applyFill="1" applyBorder="1" applyAlignment="1">
      <alignment horizontal="center" wrapText="1"/>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13" fillId="0" borderId="19" xfId="0" applyFont="1" applyFill="1" applyBorder="1" applyAlignment="1">
      <alignment horizontal="center" vertical="center" wrapText="1"/>
    </xf>
    <xf numFmtId="0" fontId="18" fillId="0" borderId="10" xfId="0" applyFont="1" applyFill="1" applyBorder="1" applyAlignment="1">
      <alignment horizontal="center" vertical="top" wrapText="1"/>
    </xf>
    <xf numFmtId="176" fontId="18"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shrinkToFit="1"/>
    </xf>
    <xf numFmtId="0" fontId="6" fillId="0" borderId="0" xfId="57" applyFont="1" applyFill="1" applyBorder="1" applyAlignment="1">
      <alignment wrapText="1"/>
      <protection/>
    </xf>
    <xf numFmtId="176" fontId="6" fillId="0" borderId="0" xfId="57" applyNumberFormat="1" applyFont="1" applyFill="1" applyAlignment="1">
      <alignment horizontal="center" vertical="center"/>
      <protection/>
    </xf>
    <xf numFmtId="176" fontId="18" fillId="0" borderId="10" xfId="57" applyNumberFormat="1" applyFont="1" applyFill="1" applyBorder="1" applyAlignment="1">
      <alignment horizontal="center" vertical="center"/>
      <protection/>
    </xf>
    <xf numFmtId="176" fontId="18" fillId="0" borderId="10" xfId="57" applyNumberFormat="1" applyFont="1" applyFill="1" applyBorder="1" applyAlignment="1">
      <alignment horizontal="center"/>
      <protection/>
    </xf>
    <xf numFmtId="176" fontId="6" fillId="0" borderId="0" xfId="57" applyNumberFormat="1" applyFont="1" applyFill="1">
      <alignment/>
      <protection/>
    </xf>
    <xf numFmtId="0" fontId="13" fillId="0" borderId="21" xfId="0" applyFont="1" applyFill="1" applyBorder="1" applyAlignment="1">
      <alignment horizontal="center" wrapText="1"/>
    </xf>
    <xf numFmtId="0" fontId="6" fillId="0" borderId="21" xfId="0" applyFont="1" applyFill="1" applyBorder="1" applyAlignment="1">
      <alignment wrapText="1"/>
    </xf>
    <xf numFmtId="176" fontId="6" fillId="0" borderId="21" xfId="0" applyNumberFormat="1" applyFont="1" applyFill="1" applyBorder="1" applyAlignment="1">
      <alignment horizontal="right" wrapText="1"/>
    </xf>
    <xf numFmtId="0" fontId="7" fillId="0" borderId="10" xfId="59" applyFont="1" applyFill="1" applyBorder="1" applyAlignment="1">
      <alignment vertical="top"/>
      <protection/>
    </xf>
    <xf numFmtId="176" fontId="7" fillId="0" borderId="10" xfId="69" applyNumberFormat="1" applyFont="1" applyFill="1" applyBorder="1" applyAlignment="1">
      <alignment horizontal="right" wrapText="1"/>
    </xf>
    <xf numFmtId="0" fontId="6" fillId="0" borderId="10" xfId="59" applyFont="1" applyFill="1" applyBorder="1" applyAlignment="1">
      <alignment horizontal="left" vertical="top" indent="3"/>
      <protection/>
    </xf>
    <xf numFmtId="0" fontId="7" fillId="0" borderId="10" xfId="59" applyFont="1" applyFill="1" applyBorder="1" applyAlignment="1">
      <alignment vertical="top" wrapText="1"/>
      <protection/>
    </xf>
    <xf numFmtId="49" fontId="7" fillId="0" borderId="10" xfId="59" applyNumberFormat="1" applyFont="1" applyFill="1" applyBorder="1" applyAlignment="1">
      <alignment horizontal="center" vertical="center" wrapText="1"/>
      <protection/>
    </xf>
    <xf numFmtId="176" fontId="7" fillId="0" borderId="10" xfId="59" applyNumberFormat="1" applyFont="1" applyFill="1" applyBorder="1" applyAlignment="1">
      <alignment horizontal="right" wrapText="1"/>
      <protection/>
    </xf>
    <xf numFmtId="0" fontId="13" fillId="0" borderId="10" xfId="0" applyFont="1" applyFill="1" applyBorder="1" applyAlignment="1">
      <alignment wrapText="1"/>
    </xf>
    <xf numFmtId="0" fontId="7" fillId="0" borderId="10" xfId="59" applyFont="1" applyFill="1" applyBorder="1" applyAlignment="1">
      <alignment vertical="top" wrapText="1"/>
      <protection/>
    </xf>
    <xf numFmtId="49" fontId="7" fillId="0" borderId="10" xfId="59" applyNumberFormat="1" applyFont="1" applyFill="1" applyBorder="1" applyAlignment="1">
      <alignment horizontal="center" vertical="center" wrapText="1"/>
      <protection/>
    </xf>
    <xf numFmtId="49" fontId="6" fillId="0" borderId="10" xfId="59" applyNumberFormat="1" applyFont="1" applyFill="1" applyBorder="1" applyAlignment="1">
      <alignment horizontal="center" vertical="center" wrapText="1"/>
      <protection/>
    </xf>
    <xf numFmtId="0" fontId="6" fillId="0" borderId="10" xfId="59" applyFont="1" applyFill="1" applyBorder="1" applyAlignment="1">
      <alignment vertical="top" wrapText="1"/>
      <protection/>
    </xf>
    <xf numFmtId="176" fontId="6" fillId="0" borderId="10" xfId="59" applyNumberFormat="1" applyFont="1" applyFill="1" applyBorder="1" applyAlignment="1">
      <alignment horizontal="right" wrapText="1"/>
      <protection/>
    </xf>
    <xf numFmtId="0" fontId="6" fillId="0" borderId="10" xfId="59" applyFont="1" applyFill="1" applyBorder="1" applyAlignment="1">
      <alignment horizontal="left" wrapText="1"/>
      <protection/>
    </xf>
    <xf numFmtId="176" fontId="7" fillId="0" borderId="10" xfId="59" applyNumberFormat="1" applyFont="1" applyFill="1" applyBorder="1" applyAlignment="1">
      <alignment horizontal="right" wrapText="1"/>
      <protection/>
    </xf>
    <xf numFmtId="0" fontId="6" fillId="0" borderId="10" xfId="59" applyFont="1" applyFill="1" applyBorder="1" applyAlignment="1">
      <alignment vertical="center" wrapText="1"/>
      <protection/>
    </xf>
    <xf numFmtId="0" fontId="7" fillId="0" borderId="10" xfId="59" applyFont="1" applyFill="1" applyBorder="1">
      <alignment/>
      <protection/>
    </xf>
    <xf numFmtId="49" fontId="7" fillId="0" borderId="10" xfId="59" applyNumberFormat="1" applyFont="1" applyFill="1" applyBorder="1" applyAlignment="1">
      <alignment horizontal="center" vertical="center"/>
      <protection/>
    </xf>
    <xf numFmtId="49" fontId="6" fillId="0" borderId="10" xfId="56" applyNumberFormat="1" applyFont="1" applyFill="1" applyBorder="1" applyAlignment="1">
      <alignment vertical="top" wrapText="1"/>
      <protection/>
    </xf>
    <xf numFmtId="49" fontId="6" fillId="0" borderId="10" xfId="56" applyNumberFormat="1" applyFont="1" applyFill="1" applyBorder="1" applyAlignment="1">
      <alignment horizontal="center" vertical="center" wrapText="1"/>
      <protection/>
    </xf>
    <xf numFmtId="49" fontId="3" fillId="0" borderId="22" xfId="0" applyNumberFormat="1" applyFont="1" applyFill="1" applyBorder="1" applyAlignment="1">
      <alignment/>
    </xf>
    <xf numFmtId="49" fontId="4" fillId="0" borderId="22" xfId="0" applyNumberFormat="1" applyFont="1" applyFill="1" applyBorder="1" applyAlignment="1">
      <alignment horizontal="center"/>
    </xf>
    <xf numFmtId="49" fontId="20" fillId="0" borderId="22" xfId="0" applyNumberFormat="1" applyFont="1" applyFill="1" applyBorder="1" applyAlignment="1">
      <alignment horizontal="right"/>
    </xf>
    <xf numFmtId="49" fontId="69" fillId="0" borderId="22" xfId="0" applyNumberFormat="1" applyFont="1" applyFill="1" applyBorder="1" applyAlignment="1">
      <alignment horizontal="right"/>
    </xf>
    <xf numFmtId="49" fontId="69" fillId="0" borderId="31" xfId="0" applyNumberFormat="1" applyFont="1" applyFill="1" applyBorder="1" applyAlignment="1">
      <alignment/>
    </xf>
    <xf numFmtId="49" fontId="69" fillId="0" borderId="31" xfId="0" applyNumberFormat="1" applyFont="1" applyFill="1" applyBorder="1" applyAlignment="1">
      <alignment horizontal="right"/>
    </xf>
    <xf numFmtId="49" fontId="69" fillId="0" borderId="22" xfId="0" applyNumberFormat="1" applyFont="1" applyFill="1" applyBorder="1" applyAlignment="1">
      <alignment horizontal="left"/>
    </xf>
    <xf numFmtId="49" fontId="70" fillId="0" borderId="22" xfId="0" applyNumberFormat="1" applyFont="1" applyFill="1" applyBorder="1" applyAlignment="1">
      <alignment horizontal="right" indent="4"/>
    </xf>
    <xf numFmtId="49" fontId="70" fillId="0" borderId="22" xfId="0" applyNumberFormat="1" applyFont="1" applyFill="1" applyBorder="1" applyAlignment="1">
      <alignment horizontal="left" indent="4"/>
    </xf>
    <xf numFmtId="178" fontId="6" fillId="0" borderId="17" xfId="0" applyNumberFormat="1" applyFont="1" applyFill="1" applyBorder="1" applyAlignment="1">
      <alignment horizontal="center" wrapText="1"/>
    </xf>
    <xf numFmtId="177" fontId="6" fillId="0" borderId="10" xfId="56" applyNumberFormat="1" applyFont="1" applyFill="1" applyBorder="1" applyAlignment="1">
      <alignment wrapText="1"/>
      <protection/>
    </xf>
    <xf numFmtId="183" fontId="6" fillId="0" borderId="10" xfId="0" applyNumberFormat="1" applyFont="1" applyFill="1" applyBorder="1" applyAlignment="1">
      <alignment horizontal="right" wrapText="1"/>
    </xf>
    <xf numFmtId="176" fontId="7" fillId="0" borderId="10" xfId="0" applyNumberFormat="1" applyFont="1" applyFill="1" applyBorder="1" applyAlignment="1">
      <alignment horizontal="right" wrapText="1"/>
    </xf>
    <xf numFmtId="176" fontId="6" fillId="0" borderId="10" xfId="54" applyNumberFormat="1" applyFont="1" applyFill="1" applyBorder="1" applyAlignment="1" applyProtection="1">
      <alignment horizontal="right" wrapText="1"/>
      <protection hidden="1"/>
    </xf>
    <xf numFmtId="0" fontId="0" fillId="0" borderId="17" xfId="0" applyFill="1" applyBorder="1" applyAlignment="1">
      <alignment horizontal="center"/>
    </xf>
    <xf numFmtId="49" fontId="7" fillId="0" borderId="10" xfId="0" applyNumberFormat="1" applyFont="1" applyFill="1" applyBorder="1" applyAlignment="1">
      <alignment horizontal="left" vertical="top" wrapText="1"/>
    </xf>
    <xf numFmtId="176" fontId="7" fillId="0" borderId="10" xfId="0" applyNumberFormat="1" applyFont="1" applyFill="1" applyBorder="1" applyAlignment="1">
      <alignment horizontal="right"/>
    </xf>
    <xf numFmtId="1" fontId="7" fillId="0" borderId="10" xfId="0" applyNumberFormat="1" applyFont="1" applyFill="1" applyBorder="1" applyAlignment="1">
      <alignment horizontal="center"/>
    </xf>
    <xf numFmtId="176" fontId="7" fillId="0" borderId="10" xfId="0" applyNumberFormat="1" applyFont="1" applyFill="1" applyBorder="1" applyAlignment="1">
      <alignment wrapText="1"/>
    </xf>
    <xf numFmtId="176" fontId="6" fillId="0" borderId="10" xfId="0" applyNumberFormat="1" applyFont="1" applyFill="1" applyBorder="1" applyAlignment="1">
      <alignment vertical="center" wrapText="1"/>
    </xf>
    <xf numFmtId="49" fontId="6" fillId="0" borderId="10" xfId="54" applyNumberFormat="1" applyFont="1" applyFill="1" applyBorder="1" applyAlignment="1" applyProtection="1">
      <alignment horizontal="left" vertical="center" wrapText="1"/>
      <protection hidden="1"/>
    </xf>
    <xf numFmtId="177" fontId="6" fillId="0" borderId="10" xfId="54" applyNumberFormat="1" applyFont="1" applyFill="1" applyBorder="1" applyAlignment="1" applyProtection="1">
      <alignment horizontal="right" vertical="center" wrapText="1"/>
      <protection hidden="1"/>
    </xf>
    <xf numFmtId="49" fontId="6" fillId="0" borderId="10" xfId="0" applyNumberFormat="1" applyFont="1" applyFill="1" applyBorder="1" applyAlignment="1">
      <alignment horizontal="left" wrapText="1"/>
    </xf>
    <xf numFmtId="0" fontId="6" fillId="0" borderId="10" xfId="56" applyFont="1" applyFill="1" applyBorder="1" applyAlignment="1">
      <alignment horizontal="left" wrapText="1"/>
      <protection/>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center" wrapText="1"/>
    </xf>
    <xf numFmtId="176" fontId="6" fillId="0" borderId="10" xfId="56" applyNumberFormat="1" applyFont="1" applyFill="1" applyBorder="1" applyAlignment="1">
      <alignment horizontal="right" wrapText="1"/>
      <protection/>
    </xf>
    <xf numFmtId="49" fontId="6" fillId="0" borderId="10" xfId="56" applyNumberFormat="1" applyFont="1" applyFill="1" applyBorder="1" applyAlignment="1">
      <alignment horizontal="center"/>
      <protection/>
    </xf>
    <xf numFmtId="49" fontId="6" fillId="0" borderId="10" xfId="54" applyNumberFormat="1" applyFont="1" applyFill="1" applyBorder="1" applyAlignment="1">
      <alignment horizontal="left" vertical="center" wrapText="1"/>
      <protection/>
    </xf>
    <xf numFmtId="183" fontId="6" fillId="0" borderId="10" xfId="0" applyNumberFormat="1" applyFont="1" applyFill="1" applyBorder="1" applyAlignment="1">
      <alignment wrapText="1"/>
    </xf>
    <xf numFmtId="0" fontId="72" fillId="0" borderId="22" xfId="0" applyFont="1" applyFill="1" applyBorder="1" applyAlignment="1">
      <alignment/>
    </xf>
    <xf numFmtId="0" fontId="72" fillId="0" borderId="10" xfId="0" applyFont="1" applyFill="1" applyBorder="1" applyAlignment="1">
      <alignment/>
    </xf>
    <xf numFmtId="177" fontId="6" fillId="0" borderId="10" xfId="54" applyNumberFormat="1" applyFont="1" applyFill="1" applyBorder="1" applyAlignment="1">
      <alignment horizontal="right" wrapText="1"/>
      <protection/>
    </xf>
    <xf numFmtId="11" fontId="6" fillId="0" borderId="10" xfId="56" applyNumberFormat="1" applyFont="1" applyFill="1" applyBorder="1" applyAlignment="1">
      <alignment vertical="top" wrapText="1"/>
      <protection/>
    </xf>
    <xf numFmtId="49" fontId="69" fillId="0" borderId="21" xfId="0" applyNumberFormat="1" applyFont="1" applyFill="1" applyBorder="1" applyAlignment="1">
      <alignment horizontal="left"/>
    </xf>
    <xf numFmtId="0" fontId="73" fillId="0" borderId="10" xfId="0" applyFont="1" applyFill="1" applyBorder="1" applyAlignment="1">
      <alignment horizontal="right"/>
    </xf>
    <xf numFmtId="0" fontId="72" fillId="0" borderId="13" xfId="0" applyFont="1" applyFill="1" applyBorder="1" applyAlignment="1">
      <alignment horizontal="right"/>
    </xf>
    <xf numFmtId="0" fontId="73" fillId="0" borderId="10" xfId="0" applyFont="1" applyFill="1" applyBorder="1" applyAlignment="1">
      <alignment/>
    </xf>
    <xf numFmtId="0" fontId="7" fillId="0" borderId="10" xfId="0" applyFont="1" applyFill="1" applyBorder="1" applyAlignment="1">
      <alignment wrapText="1"/>
    </xf>
    <xf numFmtId="183" fontId="7" fillId="0" borderId="10" xfId="0" applyNumberFormat="1" applyFont="1" applyFill="1" applyBorder="1" applyAlignment="1">
      <alignment wrapText="1"/>
    </xf>
    <xf numFmtId="0" fontId="7" fillId="0" borderId="10" xfId="0" applyFont="1" applyFill="1" applyBorder="1" applyAlignment="1">
      <alignment horizontal="center"/>
    </xf>
    <xf numFmtId="49" fontId="70" fillId="0" borderId="22" xfId="0" applyNumberFormat="1" applyFont="1" applyFill="1" applyBorder="1" applyAlignment="1">
      <alignment horizontal="left" wrapText="1" indent="4"/>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xf>
    <xf numFmtId="0" fontId="7" fillId="0" borderId="0" xfId="0" applyFont="1" applyFill="1" applyAlignment="1">
      <alignment horizont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34" borderId="31" xfId="0" applyFont="1" applyFill="1" applyBorder="1" applyAlignment="1">
      <alignment horizontal="justify" vertical="center" wrapText="1"/>
    </xf>
    <xf numFmtId="0" fontId="6" fillId="0" borderId="13" xfId="57" applyFont="1" applyFill="1" applyBorder="1" applyAlignment="1">
      <alignment horizontal="left" vertical="center" wrapText="1"/>
      <protection/>
    </xf>
    <xf numFmtId="0" fontId="6" fillId="0" borderId="0" xfId="0" applyFont="1" applyAlignment="1">
      <alignment horizontal="justify"/>
    </xf>
    <xf numFmtId="0" fontId="0" fillId="0" borderId="0" xfId="0" applyAlignment="1">
      <alignment/>
    </xf>
    <xf numFmtId="0" fontId="0" fillId="0" borderId="13" xfId="0" applyBorder="1" applyAlignment="1">
      <alignment horizontal="left" vertical="center" wrapText="1"/>
    </xf>
    <xf numFmtId="0" fontId="7" fillId="0" borderId="0" xfId="57" applyFont="1" applyFill="1" applyAlignment="1">
      <alignment horizontal="center" vertical="center" wrapText="1"/>
      <protection/>
    </xf>
    <xf numFmtId="0" fontId="6" fillId="0" borderId="0" xfId="0" applyFont="1" applyFill="1" applyAlignment="1">
      <alignment horizontal="left"/>
    </xf>
    <xf numFmtId="0" fontId="0" fillId="0" borderId="0" xfId="0" applyAlignment="1">
      <alignment horizontal="left"/>
    </xf>
    <xf numFmtId="0" fontId="13" fillId="35" borderId="13" xfId="0" applyFont="1" applyFill="1" applyBorder="1" applyAlignment="1">
      <alignment vertical="center" wrapText="1"/>
    </xf>
    <xf numFmtId="0" fontId="0" fillId="35" borderId="0" xfId="0" applyFill="1" applyBorder="1" applyAlignment="1">
      <alignment vertical="center" wrapText="1"/>
    </xf>
    <xf numFmtId="0" fontId="0" fillId="35" borderId="21" xfId="0" applyFill="1" applyBorder="1" applyAlignment="1">
      <alignment vertical="center" wrapText="1"/>
    </xf>
    <xf numFmtId="176" fontId="6" fillId="0" borderId="11" xfId="0" applyNumberFormat="1" applyFont="1" applyFill="1" applyBorder="1" applyAlignment="1">
      <alignment horizontal="right" vertical="center" wrapText="1"/>
    </xf>
    <xf numFmtId="0" fontId="0" fillId="0" borderId="16" xfId="0" applyFill="1" applyBorder="1" applyAlignment="1">
      <alignment horizontal="right" vertical="center" wrapText="1"/>
    </xf>
    <xf numFmtId="0" fontId="0" fillId="0" borderId="17" xfId="0" applyFill="1" applyBorder="1" applyAlignment="1">
      <alignment horizontal="right" vertical="center" wrapText="1"/>
    </xf>
    <xf numFmtId="0" fontId="6" fillId="0" borderId="0" xfId="57" applyFont="1" applyFill="1" applyBorder="1" applyAlignment="1">
      <alignment wrapText="1"/>
      <protection/>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6" fillId="0" borderId="0" xfId="0" applyFont="1" applyFill="1" applyAlignment="1">
      <alignment horizontal="left" wrapText="1"/>
    </xf>
    <xf numFmtId="0" fontId="0" fillId="0" borderId="0" xfId="0" applyFill="1" applyAlignment="1">
      <alignment horizontal="left"/>
    </xf>
    <xf numFmtId="180" fontId="6" fillId="0" borderId="0" xfId="57" applyNumberFormat="1" applyFont="1" applyFill="1" applyAlignment="1">
      <alignment horizontal="left"/>
      <protection/>
    </xf>
    <xf numFmtId="0" fontId="12" fillId="0" borderId="0" xfId="57" applyFont="1" applyFill="1" applyAlignment="1">
      <alignment horizontal="center" vertical="center"/>
      <protection/>
    </xf>
    <xf numFmtId="0" fontId="6" fillId="0" borderId="0" xfId="59" applyFont="1" applyFill="1" applyAlignment="1">
      <alignment horizontal="left" wrapText="1"/>
      <protection/>
    </xf>
    <xf numFmtId="0" fontId="0" fillId="0" borderId="0" xfId="0" applyAlignment="1">
      <alignment horizontal="left" wrapText="1"/>
    </xf>
    <xf numFmtId="178" fontId="6" fillId="0" borderId="0" xfId="59" applyNumberFormat="1" applyFont="1" applyFill="1" applyAlignment="1">
      <alignment horizontal="left"/>
      <protection/>
    </xf>
    <xf numFmtId="0" fontId="7" fillId="0" borderId="0" xfId="59" applyFont="1" applyFill="1" applyAlignment="1">
      <alignment horizontal="center" wrapText="1"/>
      <protection/>
    </xf>
    <xf numFmtId="0" fontId="0" fillId="0" borderId="0" xfId="0" applyAlignment="1">
      <alignment horizontal="center" wrapText="1"/>
    </xf>
    <xf numFmtId="0" fontId="7" fillId="0" borderId="0" xfId="59" applyFont="1" applyFill="1" applyAlignment="1">
      <alignment horizontal="center"/>
      <protection/>
    </xf>
    <xf numFmtId="0" fontId="0" fillId="0" borderId="0" xfId="0" applyAlignment="1">
      <alignment horizontal="center"/>
    </xf>
    <xf numFmtId="0" fontId="6" fillId="0" borderId="11" xfId="0" applyFont="1" applyFill="1" applyBorder="1" applyAlignment="1">
      <alignment horizontal="center"/>
    </xf>
    <xf numFmtId="0" fontId="0" fillId="0" borderId="17" xfId="0" applyBorder="1" applyAlignment="1">
      <alignment horizontal="center"/>
    </xf>
    <xf numFmtId="0" fontId="6" fillId="0" borderId="11" xfId="59" applyFont="1" applyFill="1" applyBorder="1" applyAlignment="1">
      <alignment horizontal="center"/>
      <protection/>
    </xf>
    <xf numFmtId="0" fontId="6" fillId="0" borderId="11" xfId="0" applyFont="1" applyFill="1" applyBorder="1" applyAlignment="1">
      <alignment horizontal="center" wrapText="1"/>
    </xf>
    <xf numFmtId="0" fontId="0" fillId="0" borderId="17" xfId="0" applyBorder="1" applyAlignment="1">
      <alignment horizontal="center" wrapText="1"/>
    </xf>
    <xf numFmtId="49" fontId="6" fillId="0" borderId="11" xfId="0" applyNumberFormat="1" applyFont="1" applyFill="1" applyBorder="1" applyAlignment="1">
      <alignment horizontal="center" wrapText="1"/>
    </xf>
    <xf numFmtId="184" fontId="6" fillId="0" borderId="11" xfId="0" applyNumberFormat="1" applyFont="1" applyFill="1" applyBorder="1" applyAlignment="1">
      <alignment horizontal="center" wrapText="1"/>
    </xf>
    <xf numFmtId="178" fontId="6" fillId="0" borderId="11" xfId="0" applyNumberFormat="1" applyFont="1" applyFill="1" applyBorder="1" applyAlignment="1">
      <alignment horizontal="center" wrapText="1"/>
    </xf>
    <xf numFmtId="0" fontId="6" fillId="0" borderId="21" xfId="0" applyFont="1" applyFill="1" applyBorder="1" applyAlignment="1">
      <alignment horizontal="right"/>
    </xf>
    <xf numFmtId="0" fontId="6" fillId="0" borderId="21" xfId="0" applyFont="1" applyBorder="1" applyAlignment="1">
      <alignment horizontal="right"/>
    </xf>
    <xf numFmtId="1" fontId="12" fillId="0" borderId="0" xfId="58" applyNumberFormat="1" applyFont="1" applyFill="1" applyAlignment="1">
      <alignment horizontal="center" vertical="top" wrapText="1"/>
      <protection/>
    </xf>
    <xf numFmtId="0" fontId="0" fillId="0" borderId="0" xfId="0" applyAlignment="1">
      <alignment horizontal="center" vertical="top"/>
    </xf>
    <xf numFmtId="2" fontId="3" fillId="0" borderId="23" xfId="0" applyNumberFormat="1" applyFont="1" applyFill="1" applyBorder="1" applyAlignment="1">
      <alignment wrapText="1"/>
    </xf>
    <xf numFmtId="0" fontId="0" fillId="0" borderId="0" xfId="0" applyFont="1" applyFill="1" applyAlignment="1">
      <alignment wrapText="1"/>
    </xf>
    <xf numFmtId="0" fontId="3" fillId="0" borderId="23" xfId="0" applyFont="1" applyFill="1" applyBorder="1" applyAlignment="1">
      <alignment wrapText="1"/>
    </xf>
    <xf numFmtId="0" fontId="0" fillId="0" borderId="0" xfId="0" applyFont="1" applyFill="1" applyBorder="1" applyAlignment="1">
      <alignment wrapText="1"/>
    </xf>
    <xf numFmtId="0" fontId="0" fillId="0" borderId="0" xfId="0" applyFill="1" applyAlignment="1">
      <alignment wrapText="1"/>
    </xf>
    <xf numFmtId="49" fontId="69" fillId="0" borderId="31" xfId="0" applyNumberFormat="1" applyFont="1" applyFill="1" applyBorder="1" applyAlignment="1">
      <alignment horizontal="right"/>
    </xf>
    <xf numFmtId="0" fontId="72" fillId="0" borderId="22" xfId="0" applyFont="1" applyFill="1" applyBorder="1" applyAlignment="1">
      <alignment/>
    </xf>
    <xf numFmtId="49" fontId="69" fillId="0" borderId="31" xfId="0" applyNumberFormat="1" applyFont="1" applyFill="1" applyBorder="1" applyAlignment="1">
      <alignment horizontal="left"/>
    </xf>
    <xf numFmtId="0" fontId="72" fillId="0" borderId="22" xfId="0" applyFont="1" applyFill="1" applyBorder="1" applyAlignment="1">
      <alignment horizontal="left"/>
    </xf>
    <xf numFmtId="0" fontId="0" fillId="0" borderId="17" xfId="0" applyFill="1" applyBorder="1" applyAlignment="1">
      <alignment horizontal="center" wrapText="1"/>
    </xf>
    <xf numFmtId="1" fontId="12" fillId="0" borderId="0" xfId="58" applyNumberFormat="1" applyFont="1" applyFill="1" applyAlignment="1">
      <alignment horizontal="center" wrapText="1"/>
      <protection/>
    </xf>
    <xf numFmtId="0" fontId="0" fillId="0" borderId="17" xfId="0" applyFill="1" applyBorder="1" applyAlignment="1">
      <alignment horizontal="center"/>
    </xf>
    <xf numFmtId="49" fontId="6" fillId="0" borderId="11" xfId="0" applyNumberFormat="1" applyFont="1" applyFill="1" applyBorder="1" applyAlignment="1">
      <alignment horizontal="center"/>
    </xf>
    <xf numFmtId="49" fontId="6" fillId="0" borderId="17" xfId="0" applyNumberFormat="1" applyFont="1" applyFill="1" applyBorder="1" applyAlignment="1">
      <alignment horizontal="center"/>
    </xf>
    <xf numFmtId="0" fontId="0" fillId="0" borderId="0" xfId="0" applyAlignment="1">
      <alignment wrapText="1"/>
    </xf>
    <xf numFmtId="0" fontId="0" fillId="0" borderId="0" xfId="0" applyAlignment="1">
      <alignment/>
    </xf>
    <xf numFmtId="0" fontId="7" fillId="35" borderId="0" xfId="59" applyFont="1" applyFill="1" applyAlignment="1">
      <alignment horizontal="center"/>
      <protection/>
    </xf>
    <xf numFmtId="0" fontId="24" fillId="35" borderId="0" xfId="0" applyFont="1" applyFill="1" applyAlignment="1">
      <alignment horizontal="center"/>
    </xf>
    <xf numFmtId="0" fontId="24" fillId="35" borderId="0" xfId="0" applyFont="1" applyFill="1" applyAlignment="1">
      <alignment/>
    </xf>
    <xf numFmtId="0" fontId="6" fillId="0" borderId="11" xfId="59" applyFont="1" applyBorder="1" applyAlignment="1">
      <alignment horizontal="center" vertical="justify" wrapText="1"/>
      <protection/>
    </xf>
    <xf numFmtId="0" fontId="6" fillId="0" borderId="16" xfId="59" applyFont="1" applyBorder="1" applyAlignment="1">
      <alignment horizontal="center" vertical="justify" wrapText="1"/>
      <protection/>
    </xf>
    <xf numFmtId="0" fontId="6" fillId="0" borderId="17" xfId="59" applyFont="1" applyBorder="1" applyAlignment="1">
      <alignment horizontal="center" vertical="justify" wrapText="1"/>
      <protection/>
    </xf>
    <xf numFmtId="0" fontId="6" fillId="0" borderId="11" xfId="59" applyFont="1" applyBorder="1" applyAlignment="1">
      <alignment horizontal="center" vertical="justify"/>
      <protection/>
    </xf>
    <xf numFmtId="0" fontId="6" fillId="0" borderId="16" xfId="59" applyFont="1" applyBorder="1" applyAlignment="1">
      <alignment horizontal="center" vertical="justify"/>
      <protection/>
    </xf>
    <xf numFmtId="0" fontId="6" fillId="0" borderId="17" xfId="59" applyFont="1" applyBorder="1" applyAlignment="1">
      <alignment horizontal="center" vertical="justify"/>
      <protection/>
    </xf>
    <xf numFmtId="0" fontId="6" fillId="0" borderId="0" xfId="59" applyFont="1" applyFill="1" applyAlignment="1">
      <alignment horizontal="right"/>
      <protection/>
    </xf>
    <xf numFmtId="0" fontId="0" fillId="0" borderId="0" xfId="0" applyAlignment="1">
      <alignment horizontal="right"/>
    </xf>
    <xf numFmtId="0" fontId="7" fillId="0" borderId="0" xfId="59" applyFont="1" applyAlignment="1">
      <alignment horizontal="center"/>
      <protection/>
    </xf>
    <xf numFmtId="0" fontId="24" fillId="0" borderId="0" xfId="0" applyFont="1" applyAlignment="1">
      <alignment horizontal="center"/>
    </xf>
    <xf numFmtId="0" fontId="24" fillId="0" borderId="0" xfId="0" applyFont="1" applyAlignment="1">
      <alignment/>
    </xf>
    <xf numFmtId="0" fontId="6" fillId="0" borderId="28" xfId="59" applyFont="1" applyBorder="1" applyAlignment="1">
      <alignment horizontal="center" vertical="justify" wrapText="1"/>
      <protection/>
    </xf>
    <xf numFmtId="0" fontId="6" fillId="0" borderId="28" xfId="0" applyFont="1" applyBorder="1" applyAlignment="1">
      <alignment horizontal="center" vertical="justify" wrapText="1"/>
    </xf>
    <xf numFmtId="0" fontId="6" fillId="0" borderId="10" xfId="59" applyFont="1" applyBorder="1" applyAlignment="1">
      <alignment horizontal="center" vertical="justify"/>
      <protection/>
    </xf>
    <xf numFmtId="0" fontId="6" fillId="0" borderId="0" xfId="0" applyFont="1" applyFill="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6" fillId="0" borderId="22" xfId="0" applyFont="1" applyBorder="1" applyAlignment="1">
      <alignment horizontal="center" vertical="center"/>
    </xf>
    <xf numFmtId="0" fontId="6" fillId="0" borderId="0" xfId="59" applyFont="1" applyFill="1" applyAlignment="1">
      <alignment horizontal="right" wrapText="1"/>
      <protection/>
    </xf>
    <xf numFmtId="0" fontId="0" fillId="0" borderId="0" xfId="0" applyAlignment="1">
      <alignment horizontal="right" wrapText="1"/>
    </xf>
    <xf numFmtId="0" fontId="7"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right" wrapText="1"/>
    </xf>
    <xf numFmtId="0" fontId="6" fillId="0" borderId="10" xfId="0" applyFont="1" applyBorder="1" applyAlignment="1">
      <alignment/>
    </xf>
    <xf numFmtId="0" fontId="0" fillId="0" borderId="10" xfId="0" applyBorder="1" applyAlignment="1">
      <alignment/>
    </xf>
    <xf numFmtId="176" fontId="6" fillId="0" borderId="10" xfId="0" applyNumberFormat="1" applyFont="1" applyBorder="1" applyAlignment="1">
      <alignment horizontal="center"/>
    </xf>
    <xf numFmtId="0" fontId="6" fillId="0" borderId="28" xfId="0" applyFont="1" applyBorder="1" applyAlignment="1">
      <alignment horizontal="center"/>
    </xf>
    <xf numFmtId="0" fontId="6" fillId="0" borderId="22" xfId="0" applyFont="1" applyBorder="1" applyAlignment="1">
      <alignment horizontal="center"/>
    </xf>
    <xf numFmtId="0" fontId="6" fillId="0" borderId="28" xfId="0" applyFont="1" applyBorder="1" applyAlignment="1">
      <alignment/>
    </xf>
    <xf numFmtId="0" fontId="6" fillId="0" borderId="22" xfId="0" applyFont="1" applyBorder="1" applyAlignment="1">
      <alignment/>
    </xf>
    <xf numFmtId="0" fontId="6" fillId="0" borderId="0" xfId="0" applyFont="1" applyAlignment="1">
      <alignment horizontal="center" vertical="center" wrapText="1"/>
    </xf>
    <xf numFmtId="0" fontId="0" fillId="0" borderId="0" xfId="0" applyAlignment="1">
      <alignment vertical="center" wrapText="1"/>
    </xf>
    <xf numFmtId="0" fontId="6" fillId="0" borderId="10" xfId="0" applyFont="1" applyBorder="1" applyAlignment="1">
      <alignment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6" fillId="0" borderId="14" xfId="0" applyFont="1" applyBorder="1" applyAlignment="1">
      <alignment horizontal="left" wrapText="1"/>
    </xf>
    <xf numFmtId="0" fontId="6" fillId="0" borderId="13" xfId="0" applyFont="1" applyBorder="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6" fillId="0" borderId="31" xfId="0" applyFont="1" applyBorder="1" applyAlignment="1">
      <alignment horizontal="center"/>
    </xf>
    <xf numFmtId="0" fontId="7" fillId="0" borderId="0" xfId="0" applyFont="1" applyAlignment="1">
      <alignment horizontal="center"/>
    </xf>
    <xf numFmtId="0" fontId="6" fillId="0" borderId="0" xfId="0" applyFont="1" applyAlignment="1">
      <alignment/>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29" xfId="0" applyFont="1" applyBorder="1" applyAlignment="1">
      <alignment horizontal="center" vertical="center"/>
    </xf>
    <xf numFmtId="0" fontId="6" fillId="0" borderId="21" xfId="0" applyFont="1" applyBorder="1" applyAlignment="1">
      <alignment horizontal="center" vertical="center"/>
    </xf>
    <xf numFmtId="0" fontId="6" fillId="0" borderId="30" xfId="0" applyFont="1" applyBorder="1" applyAlignment="1">
      <alignment horizontal="center" vertical="center"/>
    </xf>
    <xf numFmtId="177" fontId="6" fillId="0" borderId="0" xfId="0" applyNumberFormat="1" applyFont="1" applyFill="1" applyAlignment="1">
      <alignment horizontal="right"/>
    </xf>
    <xf numFmtId="0" fontId="6" fillId="35" borderId="0" xfId="0" applyFont="1" applyFill="1" applyAlignment="1">
      <alignment horizontal="right"/>
    </xf>
    <xf numFmtId="0" fontId="6" fillId="0" borderId="0" xfId="0" applyFont="1" applyAlignment="1">
      <alignment horizontal="right"/>
    </xf>
    <xf numFmtId="0" fontId="6" fillId="0" borderId="28" xfId="0" applyFont="1" applyBorder="1" applyAlignment="1">
      <alignment horizontal="center" wrapText="1"/>
    </xf>
    <xf numFmtId="0" fontId="0" fillId="0" borderId="22" xfId="0" applyBorder="1" applyAlignment="1">
      <alignment horizontal="center" wrapText="1"/>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2" xfId="0" applyBorder="1" applyAlignment="1">
      <alignment horizontal="center" vertical="center" wrapText="1"/>
    </xf>
    <xf numFmtId="0" fontId="6" fillId="0" borderId="14" xfId="0" applyFont="1"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7" xfId="0" applyBorder="1" applyAlignment="1">
      <alignment horizontal="center" wrapText="1"/>
    </xf>
    <xf numFmtId="0" fontId="0" fillId="0" borderId="29" xfId="0" applyBorder="1" applyAlignment="1">
      <alignment horizontal="center" wrapText="1"/>
    </xf>
    <xf numFmtId="0" fontId="0" fillId="0" borderId="21" xfId="0" applyBorder="1" applyAlignment="1">
      <alignment horizontal="center" wrapText="1"/>
    </xf>
    <xf numFmtId="0" fontId="0" fillId="0" borderId="30" xfId="0" applyBorder="1" applyAlignment="1">
      <alignment horizontal="center" wrapText="1"/>
    </xf>
    <xf numFmtId="0" fontId="6" fillId="0" borderId="1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0" xfId="57" applyFont="1" applyFill="1" applyBorder="1" applyAlignment="1">
      <alignment horizontal="right" wrapText="1"/>
      <protection/>
    </xf>
    <xf numFmtId="0" fontId="6" fillId="0" borderId="10" xfId="0" applyFont="1" applyBorder="1" applyAlignment="1">
      <alignment horizontal="center" wrapText="1"/>
    </xf>
    <xf numFmtId="0" fontId="0" fillId="0" borderId="10" xfId="0" applyBorder="1" applyAlignment="1">
      <alignment horizont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2" xfId="54"/>
    <cellStyle name="Обычный 2_Ведом.структура Куринская  2014" xfId="55"/>
    <cellStyle name="Обычный_ведомственная  и прилож. на 2008 год без краевых-2 2" xfId="56"/>
    <cellStyle name="Обычный_Приложение № 2 к проекту бюджета" xfId="57"/>
    <cellStyle name="Обычный_расчеты к бю.джету1 2" xfId="58"/>
    <cellStyle name="Обычный_Функциональная структура расходов бюджета на 2005 год"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104"/>
  <sheetViews>
    <sheetView view="pageBreakPreview" zoomScale="65" zoomScaleSheetLayoutView="65" zoomScalePageLayoutView="26" workbookViewId="0" topLeftCell="A5">
      <selection activeCell="C11" sqref="C11"/>
    </sheetView>
  </sheetViews>
  <sheetFormatPr defaultColWidth="25.375" defaultRowHeight="12.75"/>
  <cols>
    <col min="1" max="1" width="15.00390625" style="11" customWidth="1"/>
    <col min="2" max="2" width="31.25390625" style="10" customWidth="1"/>
    <col min="3" max="3" width="71.875" style="11" customWidth="1"/>
    <col min="4" max="4" width="22.375" style="11" customWidth="1"/>
    <col min="5" max="16384" width="25.375" style="11" customWidth="1"/>
  </cols>
  <sheetData>
    <row r="1" ht="23.25" customHeight="1" hidden="1">
      <c r="C1" s="50" t="s">
        <v>175</v>
      </c>
    </row>
    <row r="2" ht="19.5" customHeight="1" hidden="1">
      <c r="C2" s="50" t="s">
        <v>176</v>
      </c>
    </row>
    <row r="3" ht="18.75" customHeight="1" hidden="1">
      <c r="C3" s="50" t="s">
        <v>177</v>
      </c>
    </row>
    <row r="4" ht="22.5" customHeight="1" hidden="1">
      <c r="C4" s="50" t="s">
        <v>661</v>
      </c>
    </row>
    <row r="5" ht="12.75" customHeight="1">
      <c r="C5" s="35"/>
    </row>
    <row r="6" ht="18">
      <c r="C6" s="50" t="s">
        <v>175</v>
      </c>
    </row>
    <row r="7" ht="18">
      <c r="C7" s="50" t="s">
        <v>176</v>
      </c>
    </row>
    <row r="8" ht="18">
      <c r="C8" s="50" t="s">
        <v>177</v>
      </c>
    </row>
    <row r="9" ht="18">
      <c r="C9" s="50" t="s">
        <v>754</v>
      </c>
    </row>
    <row r="10" ht="18">
      <c r="C10" s="50"/>
    </row>
    <row r="11" ht="18">
      <c r="C11" s="35"/>
    </row>
    <row r="12" spans="1:3" ht="80.25" customHeight="1">
      <c r="A12" s="541" t="s">
        <v>433</v>
      </c>
      <c r="B12" s="541"/>
      <c r="C12" s="541"/>
    </row>
    <row r="13" ht="18">
      <c r="C13" s="10"/>
    </row>
    <row r="14" spans="1:3" ht="41.25" customHeight="1">
      <c r="A14" s="542" t="s">
        <v>30</v>
      </c>
      <c r="B14" s="543"/>
      <c r="C14" s="544" t="s">
        <v>429</v>
      </c>
    </row>
    <row r="15" spans="1:3" ht="274.5">
      <c r="A15" s="17" t="s">
        <v>529</v>
      </c>
      <c r="B15" s="60" t="s">
        <v>530</v>
      </c>
      <c r="C15" s="545"/>
    </row>
    <row r="16" spans="1:3" ht="18">
      <c r="A16" s="61">
        <v>1</v>
      </c>
      <c r="B16" s="61">
        <v>2</v>
      </c>
      <c r="C16" s="61">
        <v>3</v>
      </c>
    </row>
    <row r="17" spans="1:3" ht="18" hidden="1">
      <c r="A17" s="74">
        <v>805</v>
      </c>
      <c r="B17" s="61"/>
      <c r="C17" s="75" t="s">
        <v>86</v>
      </c>
    </row>
    <row r="18" spans="1:3" ht="49.5" customHeight="1" hidden="1">
      <c r="A18" s="64">
        <v>805</v>
      </c>
      <c r="B18" s="64" t="s">
        <v>79</v>
      </c>
      <c r="C18" s="67" t="s">
        <v>80</v>
      </c>
    </row>
    <row r="19" spans="1:3" ht="38.25" customHeight="1" hidden="1">
      <c r="A19" s="76">
        <v>808</v>
      </c>
      <c r="B19" s="64"/>
      <c r="C19" s="77" t="s">
        <v>87</v>
      </c>
    </row>
    <row r="20" spans="1:3" ht="41.25" customHeight="1" hidden="1">
      <c r="A20" s="64">
        <v>808</v>
      </c>
      <c r="B20" s="64" t="s">
        <v>79</v>
      </c>
      <c r="C20" s="67" t="s">
        <v>80</v>
      </c>
    </row>
    <row r="21" spans="1:3" ht="85.5" customHeight="1" hidden="1">
      <c r="A21" s="64">
        <v>808</v>
      </c>
      <c r="B21" s="64" t="s">
        <v>196</v>
      </c>
      <c r="C21" s="67" t="s">
        <v>197</v>
      </c>
    </row>
    <row r="22" spans="1:3" ht="22.5" customHeight="1" hidden="1">
      <c r="A22" s="76">
        <v>816</v>
      </c>
      <c r="B22" s="64"/>
      <c r="C22" s="77" t="s">
        <v>88</v>
      </c>
    </row>
    <row r="23" spans="1:3" ht="100.5" customHeight="1" hidden="1">
      <c r="A23" s="64">
        <v>816</v>
      </c>
      <c r="B23" s="64" t="s">
        <v>81</v>
      </c>
      <c r="C23" s="171" t="s">
        <v>514</v>
      </c>
    </row>
    <row r="24" spans="1:3" ht="36.75">
      <c r="A24" s="78">
        <v>821</v>
      </c>
      <c r="B24" s="61"/>
      <c r="C24" s="368" t="s">
        <v>89</v>
      </c>
    </row>
    <row r="25" spans="1:3" ht="109.5" hidden="1">
      <c r="A25" s="324">
        <v>821</v>
      </c>
      <c r="B25" s="324" t="s">
        <v>35</v>
      </c>
      <c r="C25" s="369" t="s">
        <v>36</v>
      </c>
    </row>
    <row r="26" spans="1:3" ht="109.5" hidden="1">
      <c r="A26" s="324">
        <v>821</v>
      </c>
      <c r="B26" s="324" t="s">
        <v>37</v>
      </c>
      <c r="C26" s="369" t="s">
        <v>38</v>
      </c>
    </row>
    <row r="27" spans="1:3" ht="109.5" hidden="1">
      <c r="A27" s="324">
        <v>821</v>
      </c>
      <c r="B27" s="324" t="s">
        <v>39</v>
      </c>
      <c r="C27" s="369" t="s">
        <v>40</v>
      </c>
    </row>
    <row r="28" spans="1:3" ht="140.25" customHeight="1" hidden="1">
      <c r="A28" s="324">
        <v>821</v>
      </c>
      <c r="B28" s="324" t="s">
        <v>41</v>
      </c>
      <c r="C28" s="369" t="s">
        <v>42</v>
      </c>
    </row>
    <row r="29" spans="1:3" ht="125.25" customHeight="1" hidden="1">
      <c r="A29" s="324">
        <v>821</v>
      </c>
      <c r="B29" s="324" t="s">
        <v>43</v>
      </c>
      <c r="C29" s="369" t="s">
        <v>44</v>
      </c>
    </row>
    <row r="30" spans="1:3" ht="141.75" customHeight="1">
      <c r="A30" s="324">
        <v>821</v>
      </c>
      <c r="B30" s="324" t="s">
        <v>199</v>
      </c>
      <c r="C30" s="348" t="s">
        <v>312</v>
      </c>
    </row>
    <row r="31" spans="1:3" ht="57.75" customHeight="1" hidden="1">
      <c r="A31" s="324">
        <v>821</v>
      </c>
      <c r="B31" s="324" t="s">
        <v>60</v>
      </c>
      <c r="C31" s="369" t="s">
        <v>76</v>
      </c>
    </row>
    <row r="32" spans="1:3" ht="99.75" customHeight="1">
      <c r="A32" s="324">
        <v>821</v>
      </c>
      <c r="B32" s="324" t="s">
        <v>78</v>
      </c>
      <c r="C32" s="348" t="s">
        <v>313</v>
      </c>
    </row>
    <row r="33" spans="1:3" s="364" customFormat="1" ht="78.75" customHeight="1" hidden="1">
      <c r="A33" s="365">
        <v>821</v>
      </c>
      <c r="B33" s="367" t="s">
        <v>590</v>
      </c>
      <c r="C33" s="366" t="s">
        <v>197</v>
      </c>
    </row>
    <row r="34" spans="1:3" ht="52.5" customHeight="1">
      <c r="A34" s="76">
        <v>910</v>
      </c>
      <c r="B34" s="154"/>
      <c r="C34" s="253" t="s">
        <v>477</v>
      </c>
    </row>
    <row r="35" spans="1:3" ht="143.25" customHeight="1">
      <c r="A35" s="166">
        <v>910</v>
      </c>
      <c r="B35" s="154" t="s">
        <v>654</v>
      </c>
      <c r="C35" s="155" t="s">
        <v>655</v>
      </c>
    </row>
    <row r="36" spans="1:3" ht="278.25" customHeight="1">
      <c r="A36" s="166">
        <v>910</v>
      </c>
      <c r="B36" s="154" t="s">
        <v>702</v>
      </c>
      <c r="C36" s="155" t="s">
        <v>657</v>
      </c>
    </row>
    <row r="37" spans="1:3" ht="103.5" customHeight="1">
      <c r="A37" s="166">
        <v>910</v>
      </c>
      <c r="B37" s="154" t="s">
        <v>703</v>
      </c>
      <c r="C37" s="155" t="s">
        <v>656</v>
      </c>
    </row>
    <row r="38" spans="1:3" ht="50.25" customHeight="1" hidden="1">
      <c r="A38" s="166">
        <v>910</v>
      </c>
      <c r="B38" s="154" t="s">
        <v>79</v>
      </c>
      <c r="C38" s="155" t="s">
        <v>478</v>
      </c>
    </row>
    <row r="39" spans="1:3" s="79" customFormat="1" ht="40.5" customHeight="1">
      <c r="A39" s="76">
        <v>992</v>
      </c>
      <c r="B39" s="62"/>
      <c r="C39" s="63" t="s">
        <v>62</v>
      </c>
    </row>
    <row r="40" spans="1:3" s="79" customFormat="1" ht="101.25" customHeight="1" hidden="1">
      <c r="A40" s="64">
        <v>992</v>
      </c>
      <c r="B40" s="65" t="s">
        <v>200</v>
      </c>
      <c r="C40" s="53" t="s">
        <v>201</v>
      </c>
    </row>
    <row r="41" spans="1:3" s="79" customFormat="1" ht="121.5" customHeight="1" hidden="1">
      <c r="A41" s="64">
        <v>992</v>
      </c>
      <c r="B41" s="65" t="s">
        <v>202</v>
      </c>
      <c r="C41" s="53" t="s">
        <v>203</v>
      </c>
    </row>
    <row r="42" spans="1:3" s="79" customFormat="1" ht="117" customHeight="1" hidden="1">
      <c r="A42" s="64">
        <v>992</v>
      </c>
      <c r="B42" s="65" t="s">
        <v>204</v>
      </c>
      <c r="C42" s="53" t="s">
        <v>205</v>
      </c>
    </row>
    <row r="43" spans="1:3" s="79" customFormat="1" ht="95.25" customHeight="1" hidden="1">
      <c r="A43" s="64">
        <v>992</v>
      </c>
      <c r="B43" s="65" t="s">
        <v>206</v>
      </c>
      <c r="C43" s="53" t="s">
        <v>207</v>
      </c>
    </row>
    <row r="44" spans="1:3" s="79" customFormat="1" ht="91.5" customHeight="1">
      <c r="A44" s="64">
        <v>992</v>
      </c>
      <c r="B44" s="65" t="s">
        <v>31</v>
      </c>
      <c r="C44" s="66" t="s">
        <v>314</v>
      </c>
    </row>
    <row r="45" spans="1:3" s="79" customFormat="1" ht="78.75" customHeight="1">
      <c r="A45" s="64">
        <v>992</v>
      </c>
      <c r="B45" s="64" t="s">
        <v>32</v>
      </c>
      <c r="C45" s="171" t="s">
        <v>315</v>
      </c>
    </row>
    <row r="46" spans="1:3" s="79" customFormat="1" ht="43.5" customHeight="1" hidden="1">
      <c r="A46" s="64">
        <v>992</v>
      </c>
      <c r="B46" s="64" t="s">
        <v>33</v>
      </c>
      <c r="C46" s="171" t="s">
        <v>316</v>
      </c>
    </row>
    <row r="47" spans="1:3" s="79" customFormat="1" ht="62.25" customHeight="1">
      <c r="A47" s="64">
        <v>992</v>
      </c>
      <c r="B47" s="64" t="s">
        <v>34</v>
      </c>
      <c r="C47" s="66" t="s">
        <v>317</v>
      </c>
    </row>
    <row r="48" spans="1:3" s="79" customFormat="1" ht="105.75" customHeight="1" hidden="1">
      <c r="A48" s="64">
        <v>992</v>
      </c>
      <c r="B48" s="166" t="s">
        <v>158</v>
      </c>
      <c r="C48" s="66" t="s">
        <v>318</v>
      </c>
    </row>
    <row r="49" spans="1:3" s="79" customFormat="1" ht="78.75" customHeight="1">
      <c r="A49" s="64">
        <v>992</v>
      </c>
      <c r="B49" s="166" t="s">
        <v>159</v>
      </c>
      <c r="C49" s="66" t="s">
        <v>319</v>
      </c>
    </row>
    <row r="50" spans="1:3" s="79" customFormat="1" ht="94.5" customHeight="1">
      <c r="A50" s="64">
        <v>992</v>
      </c>
      <c r="B50" s="64" t="s">
        <v>155</v>
      </c>
      <c r="C50" s="66" t="s">
        <v>320</v>
      </c>
    </row>
    <row r="51" spans="1:3" s="79" customFormat="1" ht="65.25" customHeight="1">
      <c r="A51" s="64">
        <v>992</v>
      </c>
      <c r="B51" s="64" t="s">
        <v>45</v>
      </c>
      <c r="C51" s="171" t="s">
        <v>321</v>
      </c>
    </row>
    <row r="52" spans="1:3" s="169" customFormat="1" ht="99" customHeight="1">
      <c r="A52" s="167">
        <v>992</v>
      </c>
      <c r="B52" s="167" t="s">
        <v>46</v>
      </c>
      <c r="C52" s="168" t="s">
        <v>322</v>
      </c>
    </row>
    <row r="53" spans="1:3" s="79" customFormat="1" ht="119.25" customHeight="1" hidden="1">
      <c r="A53" s="64">
        <v>992</v>
      </c>
      <c r="B53" s="64" t="s">
        <v>47</v>
      </c>
      <c r="C53" s="66" t="s">
        <v>48</v>
      </c>
    </row>
    <row r="54" spans="1:3" s="406" customFormat="1" ht="98.25" customHeight="1">
      <c r="A54" s="324">
        <v>992</v>
      </c>
      <c r="B54" s="347" t="s">
        <v>160</v>
      </c>
      <c r="C54" s="405" t="s">
        <v>430</v>
      </c>
    </row>
    <row r="55" spans="1:5" s="79" customFormat="1" ht="90.75" customHeight="1" hidden="1">
      <c r="A55" s="64">
        <v>992</v>
      </c>
      <c r="B55" s="64" t="s">
        <v>49</v>
      </c>
      <c r="C55" s="66" t="s">
        <v>323</v>
      </c>
      <c r="E55" s="80"/>
    </row>
    <row r="56" spans="1:3" s="345" customFormat="1" ht="43.5" customHeight="1">
      <c r="A56" s="324">
        <v>992</v>
      </c>
      <c r="B56" s="324" t="s">
        <v>50</v>
      </c>
      <c r="C56" s="405" t="s">
        <v>324</v>
      </c>
    </row>
    <row r="57" spans="1:4" s="79" customFormat="1" ht="62.25" customHeight="1">
      <c r="A57" s="324">
        <v>992</v>
      </c>
      <c r="B57" s="324" t="s">
        <v>51</v>
      </c>
      <c r="C57" s="405" t="s">
        <v>325</v>
      </c>
      <c r="D57" s="79" t="s">
        <v>643</v>
      </c>
    </row>
    <row r="58" spans="1:3" s="345" customFormat="1" ht="41.25" customHeight="1">
      <c r="A58" s="324">
        <v>992</v>
      </c>
      <c r="B58" s="347" t="s">
        <v>472</v>
      </c>
      <c r="C58" s="348" t="s">
        <v>474</v>
      </c>
    </row>
    <row r="59" spans="1:3" s="79" customFormat="1" ht="39" customHeight="1" hidden="1">
      <c r="A59" s="64">
        <v>992</v>
      </c>
      <c r="B59" s="64" t="s">
        <v>52</v>
      </c>
      <c r="C59" s="171" t="s">
        <v>326</v>
      </c>
    </row>
    <row r="60" spans="1:3" s="79" customFormat="1" ht="114.75" customHeight="1">
      <c r="A60" s="64">
        <v>992</v>
      </c>
      <c r="B60" s="64" t="s">
        <v>161</v>
      </c>
      <c r="C60" s="181" t="s">
        <v>327</v>
      </c>
    </row>
    <row r="61" spans="1:3" s="79" customFormat="1" ht="114" customHeight="1">
      <c r="A61" s="64">
        <v>992</v>
      </c>
      <c r="B61" s="166" t="s">
        <v>543</v>
      </c>
      <c r="C61" s="181" t="s">
        <v>328</v>
      </c>
    </row>
    <row r="62" spans="1:3" s="79" customFormat="1" ht="101.25" customHeight="1">
      <c r="A62" s="64">
        <v>992</v>
      </c>
      <c r="B62" s="65" t="s">
        <v>53</v>
      </c>
      <c r="C62" s="66" t="s">
        <v>329</v>
      </c>
    </row>
    <row r="63" spans="1:3" s="79" customFormat="1" ht="104.25" customHeight="1">
      <c r="A63" s="64">
        <v>992</v>
      </c>
      <c r="B63" s="64" t="s">
        <v>54</v>
      </c>
      <c r="C63" s="66" t="s">
        <v>330</v>
      </c>
    </row>
    <row r="64" spans="1:3" s="79" customFormat="1" ht="114.75" customHeight="1">
      <c r="A64" s="64">
        <v>992</v>
      </c>
      <c r="B64" s="251" t="s">
        <v>55</v>
      </c>
      <c r="C64" s="66" t="s">
        <v>331</v>
      </c>
    </row>
    <row r="65" spans="1:3" s="79" customFormat="1" ht="121.5" customHeight="1">
      <c r="A65" s="324">
        <v>992</v>
      </c>
      <c r="B65" s="64" t="s">
        <v>56</v>
      </c>
      <c r="C65" s="66" t="s">
        <v>435</v>
      </c>
    </row>
    <row r="66" spans="1:3" s="79" customFormat="1" ht="87" customHeight="1" hidden="1">
      <c r="A66" s="324">
        <v>992</v>
      </c>
      <c r="B66" s="64" t="s">
        <v>57</v>
      </c>
      <c r="C66" s="171" t="s">
        <v>332</v>
      </c>
    </row>
    <row r="67" spans="1:3" s="79" customFormat="1" ht="82.5" customHeight="1" hidden="1">
      <c r="A67" s="324">
        <v>992</v>
      </c>
      <c r="B67" s="64" t="s">
        <v>58</v>
      </c>
      <c r="C67" s="171" t="s">
        <v>333</v>
      </c>
    </row>
    <row r="68" spans="1:3" s="79" customFormat="1" ht="41.25" customHeight="1" hidden="1">
      <c r="A68" s="324">
        <v>992</v>
      </c>
      <c r="B68" s="64" t="s">
        <v>59</v>
      </c>
      <c r="C68" s="171" t="s">
        <v>334</v>
      </c>
    </row>
    <row r="69" spans="1:3" s="79" customFormat="1" ht="70.5" customHeight="1">
      <c r="A69" s="324">
        <v>992</v>
      </c>
      <c r="B69" s="64" t="s">
        <v>77</v>
      </c>
      <c r="C69" s="171" t="s">
        <v>335</v>
      </c>
    </row>
    <row r="70" spans="1:4" s="79" customFormat="1" ht="105" customHeight="1">
      <c r="A70" s="324">
        <v>992</v>
      </c>
      <c r="B70" s="166" t="s">
        <v>635</v>
      </c>
      <c r="C70" s="171" t="s">
        <v>658</v>
      </c>
      <c r="D70" s="402" t="s">
        <v>636</v>
      </c>
    </row>
    <row r="71" spans="1:3" s="345" customFormat="1" ht="106.5" customHeight="1">
      <c r="A71" s="324">
        <v>992</v>
      </c>
      <c r="B71" s="347" t="s">
        <v>742</v>
      </c>
      <c r="C71" s="348" t="s">
        <v>744</v>
      </c>
    </row>
    <row r="72" spans="1:3" s="79" customFormat="1" ht="42.75" customHeight="1">
      <c r="A72" s="324">
        <v>992</v>
      </c>
      <c r="B72" s="167" t="s">
        <v>83</v>
      </c>
      <c r="C72" s="168" t="s">
        <v>336</v>
      </c>
    </row>
    <row r="73" spans="1:3" s="79" customFormat="1" ht="83.25" customHeight="1">
      <c r="A73" s="64">
        <v>992</v>
      </c>
      <c r="B73" s="64" t="s">
        <v>82</v>
      </c>
      <c r="C73" s="171" t="s">
        <v>337</v>
      </c>
    </row>
    <row r="74" spans="1:3" s="169" customFormat="1" ht="41.25" customHeight="1" hidden="1">
      <c r="A74" s="167">
        <v>992</v>
      </c>
      <c r="B74" s="167" t="s">
        <v>83</v>
      </c>
      <c r="C74" s="176" t="s">
        <v>84</v>
      </c>
    </row>
    <row r="75" spans="1:3" s="79" customFormat="1" ht="28.5" customHeight="1">
      <c r="A75" s="64">
        <v>992</v>
      </c>
      <c r="B75" s="166" t="s">
        <v>539</v>
      </c>
      <c r="C75" s="171" t="s">
        <v>537</v>
      </c>
    </row>
    <row r="76" spans="1:3" s="79" customFormat="1" ht="71.25" customHeight="1">
      <c r="A76" s="324">
        <v>992</v>
      </c>
      <c r="B76" s="347" t="s">
        <v>541</v>
      </c>
      <c r="C76" s="348" t="s">
        <v>605</v>
      </c>
    </row>
    <row r="77" spans="1:3" s="345" customFormat="1" ht="44.25" customHeight="1">
      <c r="A77" s="324">
        <v>992</v>
      </c>
      <c r="B77" s="347" t="s">
        <v>576</v>
      </c>
      <c r="C77" s="348" t="s">
        <v>338</v>
      </c>
    </row>
    <row r="78" spans="1:3" s="345" customFormat="1" ht="64.5" customHeight="1">
      <c r="A78" s="324">
        <v>992</v>
      </c>
      <c r="B78" s="347" t="s">
        <v>603</v>
      </c>
      <c r="C78" s="348" t="s">
        <v>606</v>
      </c>
    </row>
    <row r="79" spans="1:3" s="79" customFormat="1" ht="52.5" customHeight="1">
      <c r="A79" s="324">
        <v>992</v>
      </c>
      <c r="B79" s="349" t="s">
        <v>588</v>
      </c>
      <c r="C79" s="348" t="s">
        <v>589</v>
      </c>
    </row>
    <row r="80" spans="1:3" s="79" customFormat="1" ht="101.25" customHeight="1">
      <c r="A80" s="324">
        <v>992</v>
      </c>
      <c r="B80" s="349" t="s">
        <v>689</v>
      </c>
      <c r="C80" s="348" t="s">
        <v>690</v>
      </c>
    </row>
    <row r="81" spans="1:3" s="79" customFormat="1" ht="52.5" customHeight="1">
      <c r="A81" s="324">
        <v>992</v>
      </c>
      <c r="B81" s="349" t="s">
        <v>609</v>
      </c>
      <c r="C81" s="348" t="s">
        <v>753</v>
      </c>
    </row>
    <row r="82" spans="1:3" s="345" customFormat="1" ht="37.5" customHeight="1">
      <c r="A82" s="324">
        <v>992</v>
      </c>
      <c r="B82" s="349" t="s">
        <v>542</v>
      </c>
      <c r="C82" s="348" t="s">
        <v>339</v>
      </c>
    </row>
    <row r="83" spans="1:3" s="79" customFormat="1" ht="9" customHeight="1" hidden="1">
      <c r="A83" s="251">
        <v>992</v>
      </c>
      <c r="B83" s="346" t="s">
        <v>588</v>
      </c>
      <c r="C83" s="179" t="s">
        <v>589</v>
      </c>
    </row>
    <row r="84" spans="1:3" s="345" customFormat="1" ht="47.25" customHeight="1">
      <c r="A84" s="251">
        <v>992</v>
      </c>
      <c r="B84" s="346" t="s">
        <v>544</v>
      </c>
      <c r="C84" s="179" t="s">
        <v>341</v>
      </c>
    </row>
    <row r="85" spans="1:3" s="79" customFormat="1" ht="63" customHeight="1">
      <c r="A85" s="64">
        <v>992</v>
      </c>
      <c r="B85" s="65" t="s">
        <v>545</v>
      </c>
      <c r="C85" s="171" t="s">
        <v>340</v>
      </c>
    </row>
    <row r="86" spans="1:3" s="79" customFormat="1" ht="102" customHeight="1">
      <c r="A86" s="64">
        <v>992</v>
      </c>
      <c r="B86" s="65" t="s">
        <v>546</v>
      </c>
      <c r="C86" s="171" t="s">
        <v>451</v>
      </c>
    </row>
    <row r="87" spans="1:3" s="79" customFormat="1" ht="42.75" customHeight="1">
      <c r="A87" s="64">
        <v>992</v>
      </c>
      <c r="B87" s="65" t="s">
        <v>547</v>
      </c>
      <c r="C87" s="171" t="s">
        <v>558</v>
      </c>
    </row>
    <row r="88" spans="1:3" s="79" customFormat="1" ht="40.5" customHeight="1" hidden="1">
      <c r="A88" s="64">
        <v>992</v>
      </c>
      <c r="B88" s="251" t="s">
        <v>156</v>
      </c>
      <c r="C88" s="171" t="s">
        <v>342</v>
      </c>
    </row>
    <row r="89" spans="1:3" s="180" customFormat="1" ht="53.25" customHeight="1" hidden="1">
      <c r="A89" s="177">
        <v>992</v>
      </c>
      <c r="B89" s="178" t="s">
        <v>577</v>
      </c>
      <c r="C89" s="179" t="s">
        <v>578</v>
      </c>
    </row>
    <row r="90" spans="1:3" s="180" customFormat="1" ht="97.5" customHeight="1">
      <c r="A90" s="177">
        <v>992</v>
      </c>
      <c r="B90" s="178" t="s">
        <v>637</v>
      </c>
      <c r="C90" s="179" t="s">
        <v>638</v>
      </c>
    </row>
    <row r="91" spans="1:3" s="180" customFormat="1" ht="46.5" customHeight="1">
      <c r="A91" s="177">
        <v>992</v>
      </c>
      <c r="B91" s="178" t="s">
        <v>538</v>
      </c>
      <c r="C91" s="179" t="s">
        <v>342</v>
      </c>
    </row>
    <row r="92" spans="1:14" s="70" customFormat="1" ht="118.5" customHeight="1">
      <c r="A92" s="69">
        <v>992</v>
      </c>
      <c r="B92" s="294" t="s">
        <v>556</v>
      </c>
      <c r="C92" s="171" t="s">
        <v>343</v>
      </c>
      <c r="D92" s="11"/>
      <c r="E92" s="11"/>
      <c r="F92" s="11"/>
      <c r="G92" s="11"/>
      <c r="H92" s="11"/>
      <c r="I92" s="11"/>
      <c r="J92" s="11"/>
      <c r="K92" s="11"/>
      <c r="L92" s="11"/>
      <c r="M92" s="11"/>
      <c r="N92" s="11"/>
    </row>
    <row r="93" spans="1:14" s="70" customFormat="1" ht="82.5" customHeight="1">
      <c r="A93" s="69">
        <v>992</v>
      </c>
      <c r="B93" s="256" t="s">
        <v>548</v>
      </c>
      <c r="C93" s="171" t="s">
        <v>344</v>
      </c>
      <c r="D93" s="11"/>
      <c r="E93" s="11"/>
      <c r="F93" s="11"/>
      <c r="G93" s="11"/>
      <c r="H93" s="11"/>
      <c r="I93" s="11"/>
      <c r="J93" s="11"/>
      <c r="K93" s="11"/>
      <c r="L93" s="11"/>
      <c r="M93" s="11"/>
      <c r="N93" s="11"/>
    </row>
    <row r="94" spans="1:14" s="70" customFormat="1" ht="72" customHeight="1">
      <c r="A94" s="64">
        <v>992</v>
      </c>
      <c r="B94" s="166" t="s">
        <v>557</v>
      </c>
      <c r="C94" s="68" t="s">
        <v>491</v>
      </c>
      <c r="D94" s="11"/>
      <c r="E94" s="11"/>
      <c r="F94" s="11"/>
      <c r="G94" s="11"/>
      <c r="H94" s="11"/>
      <c r="I94" s="11"/>
      <c r="J94" s="11"/>
      <c r="K94" s="11"/>
      <c r="L94" s="11"/>
      <c r="M94" s="11"/>
      <c r="N94" s="11"/>
    </row>
    <row r="95" spans="1:3" s="79" customFormat="1" ht="33" customHeight="1" hidden="1">
      <c r="A95" s="64">
        <v>992</v>
      </c>
      <c r="B95" s="64" t="s">
        <v>85</v>
      </c>
      <c r="C95" s="171" t="s">
        <v>162</v>
      </c>
    </row>
    <row r="96" spans="1:3" s="79" customFormat="1" ht="43.5" customHeight="1">
      <c r="A96" s="64">
        <v>992</v>
      </c>
      <c r="B96" s="64" t="s">
        <v>173</v>
      </c>
      <c r="C96" s="171" t="s">
        <v>347</v>
      </c>
    </row>
    <row r="97" spans="1:3" s="79" customFormat="1" ht="42" customHeight="1">
      <c r="A97" s="64">
        <v>992</v>
      </c>
      <c r="B97" s="64" t="s">
        <v>174</v>
      </c>
      <c r="C97" s="171" t="s">
        <v>348</v>
      </c>
    </row>
    <row r="98" spans="1:3" s="79" customFormat="1" ht="54.75" customHeight="1" hidden="1">
      <c r="A98" s="546" t="s">
        <v>310</v>
      </c>
      <c r="B98" s="546"/>
      <c r="C98" s="546"/>
    </row>
    <row r="99" spans="1:3" s="79" customFormat="1" ht="30" customHeight="1">
      <c r="A99" s="547" t="s">
        <v>487</v>
      </c>
      <c r="B99" s="547"/>
      <c r="C99" s="547"/>
    </row>
    <row r="100" spans="1:3" s="79" customFormat="1" ht="36.75" customHeight="1">
      <c r="A100" s="156"/>
      <c r="B100" s="252"/>
      <c r="C100" s="252"/>
    </row>
    <row r="101" spans="1:3" s="79" customFormat="1" ht="15" customHeight="1">
      <c r="A101" s="71"/>
      <c r="B101" s="71"/>
      <c r="C101" s="72"/>
    </row>
    <row r="102" spans="1:3" ht="19.5" customHeight="1">
      <c r="A102" s="11" t="s">
        <v>509</v>
      </c>
      <c r="B102" s="25"/>
      <c r="C102" s="29"/>
    </row>
    <row r="103" spans="1:3" ht="18">
      <c r="A103" s="73" t="s">
        <v>508</v>
      </c>
      <c r="C103" s="29" t="s">
        <v>286</v>
      </c>
    </row>
    <row r="104" ht="18">
      <c r="C104" s="35"/>
    </row>
  </sheetData>
  <sheetProtection/>
  <mergeCells count="5">
    <mergeCell ref="A12:C12"/>
    <mergeCell ref="A14:B14"/>
    <mergeCell ref="C14:C15"/>
    <mergeCell ref="A98:C98"/>
    <mergeCell ref="A99:C99"/>
  </mergeCells>
  <printOptions/>
  <pageMargins left="1.1811023622047245" right="0.1968503937007874" top="0.7874015748031497" bottom="0.5905511811023623" header="0" footer="0"/>
  <pageSetup fitToHeight="6" fitToWidth="1" horizontalDpi="600" verticalDpi="600" orientation="portrait" paperSize="9" scale="75" r:id="rId1"/>
  <rowBreaks count="3" manualBreakCount="3">
    <brk id="33" max="2" man="1"/>
    <brk id="60" max="2" man="1"/>
    <brk id="82" max="2" man="1"/>
  </rowBreaks>
</worksheet>
</file>

<file path=xl/worksheets/sheet10.xml><?xml version="1.0" encoding="utf-8"?>
<worksheet xmlns="http://schemas.openxmlformats.org/spreadsheetml/2006/main" xmlns:r="http://schemas.openxmlformats.org/officeDocument/2006/relationships">
  <sheetPr>
    <tabColor rgb="FF00B050"/>
  </sheetPr>
  <dimension ref="A1:M34"/>
  <sheetViews>
    <sheetView view="pageBreakPreview" zoomScale="60" zoomScaleNormal="75" zoomScalePageLayoutView="0" workbookViewId="0" topLeftCell="A1">
      <selection activeCell="L6" sqref="L6"/>
    </sheetView>
  </sheetViews>
  <sheetFormatPr defaultColWidth="9.125" defaultRowHeight="12.75"/>
  <cols>
    <col min="1" max="1" width="7.00390625" style="73" customWidth="1"/>
    <col min="2" max="2" width="11.625" style="73" customWidth="1"/>
    <col min="3" max="3" width="5.00390625" style="73" customWidth="1"/>
    <col min="4" max="4" width="16.875" style="73" customWidth="1"/>
    <col min="5" max="5" width="12.875" style="73" customWidth="1"/>
    <col min="6" max="6" width="17.125" style="73" customWidth="1"/>
    <col min="7" max="7" width="16.25390625" style="73" customWidth="1"/>
    <col min="8" max="8" width="19.875" style="73" customWidth="1"/>
    <col min="9" max="9" width="16.375" style="73" customWidth="1"/>
    <col min="10" max="16384" width="9.125" style="73" customWidth="1"/>
  </cols>
  <sheetData>
    <row r="1" spans="7:9" ht="18.75" customHeight="1">
      <c r="G1" s="636" t="s">
        <v>721</v>
      </c>
      <c r="H1" s="637"/>
      <c r="I1" s="637"/>
    </row>
    <row r="2" spans="7:9" ht="35.25" customHeight="1">
      <c r="G2" s="430"/>
      <c r="H2" s="640" t="s">
        <v>715</v>
      </c>
      <c r="I2" s="640"/>
    </row>
    <row r="3" spans="7:9" ht="18">
      <c r="G3" s="552" t="s">
        <v>719</v>
      </c>
      <c r="H3" s="553"/>
      <c r="I3" s="553"/>
    </row>
    <row r="4" spans="7:9" ht="18">
      <c r="G4" s="572" t="s">
        <v>720</v>
      </c>
      <c r="H4" s="553"/>
      <c r="I4" s="553"/>
    </row>
    <row r="5" spans="7:9" ht="18">
      <c r="G5" s="572" t="s">
        <v>763</v>
      </c>
      <c r="H5" s="553"/>
      <c r="I5" s="553"/>
    </row>
    <row r="6" spans="7:9" ht="18">
      <c r="G6" s="258"/>
      <c r="H6" s="197"/>
      <c r="I6" s="197"/>
    </row>
    <row r="7" spans="7:9" ht="18">
      <c r="G7" s="258"/>
      <c r="H7" s="197"/>
      <c r="I7" s="197"/>
    </row>
    <row r="8" spans="2:9" ht="18">
      <c r="B8" s="638" t="s">
        <v>727</v>
      </c>
      <c r="C8" s="638"/>
      <c r="D8" s="638"/>
      <c r="E8" s="638"/>
      <c r="F8" s="638"/>
      <c r="G8" s="638"/>
      <c r="H8" s="638"/>
      <c r="I8" s="638"/>
    </row>
    <row r="9" spans="2:9" ht="18">
      <c r="B9" s="638"/>
      <c r="C9" s="638"/>
      <c r="D9" s="638"/>
      <c r="E9" s="638"/>
      <c r="F9" s="638"/>
      <c r="G9" s="638"/>
      <c r="H9" s="638"/>
      <c r="I9" s="638"/>
    </row>
    <row r="10" spans="2:9" ht="18">
      <c r="B10" s="638"/>
      <c r="C10" s="638"/>
      <c r="D10" s="638"/>
      <c r="E10" s="638"/>
      <c r="F10" s="638"/>
      <c r="G10" s="638"/>
      <c r="H10" s="638"/>
      <c r="I10" s="638"/>
    </row>
    <row r="11" spans="3:9" ht="18">
      <c r="C11" s="139"/>
      <c r="D11" s="139"/>
      <c r="E11" s="139"/>
      <c r="F11" s="139"/>
      <c r="G11" s="139"/>
      <c r="H11" s="139"/>
      <c r="I11" s="139"/>
    </row>
    <row r="12" spans="2:9" ht="18">
      <c r="B12" s="639" t="s">
        <v>138</v>
      </c>
      <c r="C12" s="639"/>
      <c r="D12" s="639"/>
      <c r="E12" s="639"/>
      <c r="F12" s="639"/>
      <c r="G12" s="639"/>
      <c r="H12" s="639"/>
      <c r="I12" s="639"/>
    </row>
    <row r="13" spans="2:9" ht="18">
      <c r="B13" s="639" t="s">
        <v>687</v>
      </c>
      <c r="C13" s="639"/>
      <c r="D13" s="639"/>
      <c r="E13" s="639"/>
      <c r="F13" s="639"/>
      <c r="G13" s="639"/>
      <c r="H13" s="639"/>
      <c r="I13" s="639"/>
    </row>
    <row r="14" ht="18">
      <c r="I14" s="126"/>
    </row>
    <row r="15" spans="1:9" ht="24" customHeight="1">
      <c r="A15" s="627" t="s">
        <v>231</v>
      </c>
      <c r="B15" s="629" t="s">
        <v>139</v>
      </c>
      <c r="C15" s="630"/>
      <c r="D15" s="623" t="s">
        <v>481</v>
      </c>
      <c r="E15" s="623" t="s">
        <v>482</v>
      </c>
      <c r="F15" s="633" t="s">
        <v>140</v>
      </c>
      <c r="G15" s="634"/>
      <c r="H15" s="634"/>
      <c r="I15" s="635"/>
    </row>
    <row r="16" spans="1:13" ht="91.5">
      <c r="A16" s="628"/>
      <c r="B16" s="631"/>
      <c r="C16" s="632"/>
      <c r="D16" s="624"/>
      <c r="E16" s="624"/>
      <c r="F16" s="140" t="s">
        <v>141</v>
      </c>
      <c r="G16" s="140" t="s">
        <v>142</v>
      </c>
      <c r="H16" s="141" t="s">
        <v>483</v>
      </c>
      <c r="I16" s="140" t="s">
        <v>143</v>
      </c>
      <c r="M16" s="142"/>
    </row>
    <row r="17" spans="1:9" ht="18">
      <c r="A17" s="33">
        <v>1</v>
      </c>
      <c r="B17" s="644">
        <v>2</v>
      </c>
      <c r="C17" s="645"/>
      <c r="D17" s="33">
        <v>3</v>
      </c>
      <c r="E17" s="33">
        <v>4</v>
      </c>
      <c r="F17" s="33">
        <v>5</v>
      </c>
      <c r="G17" s="33">
        <v>6</v>
      </c>
      <c r="H17" s="33">
        <v>7</v>
      </c>
      <c r="I17" s="33">
        <v>8</v>
      </c>
    </row>
    <row r="18" spans="1:9" ht="18">
      <c r="A18" s="143"/>
      <c r="B18" s="646" t="s">
        <v>144</v>
      </c>
      <c r="C18" s="647"/>
      <c r="D18" s="143"/>
      <c r="E18" s="285">
        <v>0</v>
      </c>
      <c r="F18" s="143"/>
      <c r="G18" s="143"/>
      <c r="H18" s="143"/>
      <c r="I18" s="143"/>
    </row>
    <row r="21" spans="1:9" ht="18">
      <c r="A21" s="648" t="s">
        <v>688</v>
      </c>
      <c r="B21" s="649"/>
      <c r="C21" s="649"/>
      <c r="D21" s="649"/>
      <c r="E21" s="649"/>
      <c r="F21" s="649"/>
      <c r="G21" s="649"/>
      <c r="H21" s="649"/>
      <c r="I21" s="649"/>
    </row>
    <row r="22" spans="1:9" ht="18">
      <c r="A22" s="649"/>
      <c r="B22" s="649"/>
      <c r="C22" s="649"/>
      <c r="D22" s="649"/>
      <c r="E22" s="649"/>
      <c r="F22" s="649"/>
      <c r="G22" s="649"/>
      <c r="H22" s="649"/>
      <c r="I22" s="649"/>
    </row>
    <row r="23" spans="1:9" ht="18">
      <c r="A23" s="649"/>
      <c r="B23" s="649"/>
      <c r="C23" s="649"/>
      <c r="D23" s="649"/>
      <c r="E23" s="649"/>
      <c r="F23" s="649"/>
      <c r="G23" s="649"/>
      <c r="H23" s="649"/>
      <c r="I23" s="649"/>
    </row>
    <row r="24" ht="18">
      <c r="I24" s="126"/>
    </row>
    <row r="25" spans="1:9" ht="12.75" customHeight="1">
      <c r="A25" s="629" t="s">
        <v>157</v>
      </c>
      <c r="B25" s="651"/>
      <c r="C25" s="651"/>
      <c r="D25" s="651"/>
      <c r="E25" s="651"/>
      <c r="F25" s="651"/>
      <c r="G25" s="652"/>
      <c r="H25" s="625" t="s">
        <v>145</v>
      </c>
      <c r="I25" s="626"/>
    </row>
    <row r="26" spans="1:9" ht="45" customHeight="1">
      <c r="A26" s="653"/>
      <c r="B26" s="654"/>
      <c r="C26" s="654"/>
      <c r="D26" s="654"/>
      <c r="E26" s="654"/>
      <c r="F26" s="654"/>
      <c r="G26" s="655"/>
      <c r="H26" s="626"/>
      <c r="I26" s="626"/>
    </row>
    <row r="27" spans="1:9" ht="21" customHeight="1">
      <c r="A27" s="650" t="s">
        <v>536</v>
      </c>
      <c r="B27" s="642"/>
      <c r="C27" s="642"/>
      <c r="D27" s="642"/>
      <c r="E27" s="642"/>
      <c r="F27" s="642"/>
      <c r="G27" s="642"/>
      <c r="H27" s="643">
        <v>0</v>
      </c>
      <c r="I27" s="643"/>
    </row>
    <row r="28" spans="1:9" ht="18">
      <c r="A28" s="641" t="s">
        <v>144</v>
      </c>
      <c r="B28" s="642"/>
      <c r="C28" s="642"/>
      <c r="D28" s="642"/>
      <c r="E28" s="642"/>
      <c r="F28" s="642"/>
      <c r="G28" s="642"/>
      <c r="H28" s="643">
        <v>0</v>
      </c>
      <c r="I28" s="643"/>
    </row>
    <row r="32" spans="1:4" ht="18">
      <c r="A32" s="18" t="s">
        <v>509</v>
      </c>
      <c r="B32" s="144"/>
      <c r="C32" s="145"/>
      <c r="D32" s="146"/>
    </row>
    <row r="33" spans="1:9" ht="18">
      <c r="A33" s="36" t="s">
        <v>508</v>
      </c>
      <c r="B33" s="144"/>
      <c r="C33" s="145"/>
      <c r="D33" s="144"/>
      <c r="I33" s="147" t="s">
        <v>286</v>
      </c>
    </row>
    <row r="34" spans="1:9" ht="18">
      <c r="A34" s="11"/>
      <c r="B34" s="144"/>
      <c r="C34" s="148"/>
      <c r="I34" s="29"/>
    </row>
  </sheetData>
  <sheetProtection/>
  <mergeCells count="22">
    <mergeCell ref="A28:G28"/>
    <mergeCell ref="H28:I28"/>
    <mergeCell ref="B17:C17"/>
    <mergeCell ref="B18:C18"/>
    <mergeCell ref="A21:I23"/>
    <mergeCell ref="A27:G27"/>
    <mergeCell ref="A25:G26"/>
    <mergeCell ref="H27:I27"/>
    <mergeCell ref="G1:I1"/>
    <mergeCell ref="B8:I10"/>
    <mergeCell ref="B12:I12"/>
    <mergeCell ref="B13:I13"/>
    <mergeCell ref="G3:I3"/>
    <mergeCell ref="G4:I4"/>
    <mergeCell ref="G5:I5"/>
    <mergeCell ref="H2:I2"/>
    <mergeCell ref="E15:E16"/>
    <mergeCell ref="H25:I26"/>
    <mergeCell ref="A15:A16"/>
    <mergeCell ref="B15:C16"/>
    <mergeCell ref="D15:D16"/>
    <mergeCell ref="F15:I15"/>
  </mergeCells>
  <printOptions/>
  <pageMargins left="1.1811023622047245" right="0.3937007874015748" top="0.7874015748031497" bottom="0.5905511811023623" header="0" footer="0"/>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M29"/>
  <sheetViews>
    <sheetView zoomScale="80" zoomScaleNormal="80" zoomScalePageLayoutView="0" workbookViewId="0" topLeftCell="A5">
      <selection activeCell="N19" sqref="N19"/>
    </sheetView>
  </sheetViews>
  <sheetFormatPr defaultColWidth="9.125" defaultRowHeight="12.75"/>
  <cols>
    <col min="1" max="1" width="0.2421875" style="73" customWidth="1"/>
    <col min="2" max="2" width="6.375" style="73" customWidth="1"/>
    <col min="3" max="5" width="9.125" style="73" customWidth="1"/>
    <col min="6" max="6" width="13.25390625" style="73" customWidth="1"/>
    <col min="7" max="7" width="9.125" style="73" customWidth="1"/>
    <col min="8" max="8" width="23.125" style="73" customWidth="1"/>
    <col min="9" max="9" width="3.875" style="73" customWidth="1"/>
    <col min="10" max="10" width="6.50390625" style="73" hidden="1" customWidth="1"/>
    <col min="11" max="11" width="37.125" style="73" customWidth="1"/>
    <col min="12" max="12" width="19.625" style="73" customWidth="1"/>
    <col min="13" max="16384" width="9.125" style="73" customWidth="1"/>
  </cols>
  <sheetData>
    <row r="1" spans="9:11" ht="18" customHeight="1" hidden="1">
      <c r="I1" s="659" t="s">
        <v>581</v>
      </c>
      <c r="J1" s="659"/>
      <c r="K1" s="659"/>
    </row>
    <row r="2" spans="9:11" ht="18" hidden="1">
      <c r="I2" s="659" t="s">
        <v>1</v>
      </c>
      <c r="J2" s="659"/>
      <c r="K2" s="659"/>
    </row>
    <row r="3" spans="9:11" ht="18" hidden="1">
      <c r="I3" s="659" t="s">
        <v>631</v>
      </c>
      <c r="J3" s="659"/>
      <c r="K3" s="659"/>
    </row>
    <row r="4" spans="9:11" ht="18" hidden="1">
      <c r="I4" s="659" t="s">
        <v>630</v>
      </c>
      <c r="J4" s="659"/>
      <c r="K4" s="659"/>
    </row>
    <row r="6" spans="7:11" ht="18">
      <c r="G6" s="382" t="s">
        <v>623</v>
      </c>
      <c r="H6" s="382"/>
      <c r="I6" s="669" t="s">
        <v>722</v>
      </c>
      <c r="J6" s="669"/>
      <c r="K6" s="669"/>
    </row>
    <row r="7" spans="7:11" ht="25.5" customHeight="1">
      <c r="G7" s="382"/>
      <c r="H7" s="436"/>
      <c r="I7" s="436"/>
      <c r="J7" s="436"/>
      <c r="K7" s="436" t="s">
        <v>715</v>
      </c>
    </row>
    <row r="8" spans="7:11" ht="18">
      <c r="G8" s="383" t="s">
        <v>624</v>
      </c>
      <c r="H8" s="670" t="s">
        <v>723</v>
      </c>
      <c r="I8" s="670"/>
      <c r="J8" s="670"/>
      <c r="K8" s="670"/>
    </row>
    <row r="9" spans="2:12" ht="18">
      <c r="B9" s="139"/>
      <c r="C9" s="139"/>
      <c r="D9" s="139"/>
      <c r="E9" s="139"/>
      <c r="F9" s="139"/>
      <c r="G9" s="384" t="s">
        <v>624</v>
      </c>
      <c r="H9" s="671" t="s">
        <v>724</v>
      </c>
      <c r="I9" s="671"/>
      <c r="J9" s="671"/>
      <c r="K9" s="671"/>
      <c r="L9" s="139"/>
    </row>
    <row r="10" spans="2:12" ht="18">
      <c r="B10" s="139"/>
      <c r="C10" s="139"/>
      <c r="D10" s="139"/>
      <c r="E10" s="139"/>
      <c r="F10" s="139"/>
      <c r="G10" s="384" t="s">
        <v>624</v>
      </c>
      <c r="H10" s="384"/>
      <c r="I10" s="662" t="s">
        <v>764</v>
      </c>
      <c r="J10" s="662"/>
      <c r="K10" s="662"/>
      <c r="L10" s="139"/>
    </row>
    <row r="11" spans="2:12" ht="18">
      <c r="B11" s="139"/>
      <c r="C11" s="139"/>
      <c r="D11" s="139"/>
      <c r="E11" s="139"/>
      <c r="F11" s="139"/>
      <c r="G11" s="661"/>
      <c r="H11" s="661"/>
      <c r="I11" s="661"/>
      <c r="J11" s="661"/>
      <c r="K11" s="661"/>
      <c r="L11" s="139"/>
    </row>
    <row r="12" spans="2:13" ht="18">
      <c r="B12" s="661" t="s">
        <v>725</v>
      </c>
      <c r="C12" s="661"/>
      <c r="D12" s="661"/>
      <c r="E12" s="661"/>
      <c r="F12" s="661"/>
      <c r="G12" s="661"/>
      <c r="H12" s="661"/>
      <c r="I12" s="661"/>
      <c r="J12" s="661"/>
      <c r="K12" s="661"/>
      <c r="L12" s="385"/>
      <c r="M12" s="139"/>
    </row>
    <row r="13" spans="2:13" ht="18">
      <c r="B13" s="661" t="s">
        <v>726</v>
      </c>
      <c r="C13" s="661"/>
      <c r="D13" s="661"/>
      <c r="E13" s="661"/>
      <c r="F13" s="661"/>
      <c r="G13" s="661"/>
      <c r="H13" s="661"/>
      <c r="I13" s="661"/>
      <c r="J13" s="661"/>
      <c r="K13" s="661"/>
      <c r="L13" s="385"/>
      <c r="M13" s="139"/>
    </row>
    <row r="14" spans="2:12" ht="18">
      <c r="B14" s="661"/>
      <c r="C14" s="661"/>
      <c r="D14" s="661"/>
      <c r="E14" s="661"/>
      <c r="F14" s="661"/>
      <c r="G14" s="661"/>
      <c r="H14" s="661"/>
      <c r="I14" s="661"/>
      <c r="J14" s="661"/>
      <c r="K14" s="661"/>
      <c r="L14" s="385"/>
    </row>
    <row r="16" spans="2:11" ht="43.5" customHeight="1">
      <c r="B16" s="658" t="s">
        <v>728</v>
      </c>
      <c r="C16" s="658"/>
      <c r="D16" s="658"/>
      <c r="E16" s="658"/>
      <c r="F16" s="658"/>
      <c r="G16" s="658"/>
      <c r="H16" s="658"/>
      <c r="I16" s="658"/>
      <c r="J16" s="658"/>
      <c r="K16" s="658"/>
    </row>
    <row r="17" spans="2:12" ht="18">
      <c r="B17" s="662"/>
      <c r="C17" s="662"/>
      <c r="D17" s="662"/>
      <c r="E17" s="662"/>
      <c r="F17" s="662"/>
      <c r="G17" s="662"/>
      <c r="K17" s="386" t="s">
        <v>623</v>
      </c>
      <c r="L17" s="387"/>
    </row>
    <row r="18" spans="2:12" ht="28.5" customHeight="1">
      <c r="B18" s="627" t="s">
        <v>231</v>
      </c>
      <c r="C18" s="663" t="s">
        <v>625</v>
      </c>
      <c r="D18" s="664"/>
      <c r="E18" s="664"/>
      <c r="F18" s="664"/>
      <c r="G18" s="664"/>
      <c r="H18" s="664"/>
      <c r="I18" s="664"/>
      <c r="J18" s="665"/>
      <c r="K18" s="627" t="s">
        <v>626</v>
      </c>
      <c r="L18" s="388"/>
    </row>
    <row r="19" spans="2:11" ht="18">
      <c r="B19" s="628"/>
      <c r="C19" s="666"/>
      <c r="D19" s="667"/>
      <c r="E19" s="667"/>
      <c r="F19" s="667"/>
      <c r="G19" s="667"/>
      <c r="H19" s="667"/>
      <c r="I19" s="667"/>
      <c r="J19" s="668"/>
      <c r="K19" s="628"/>
    </row>
    <row r="20" spans="2:11" ht="18.75" thickBot="1">
      <c r="B20" s="33">
        <v>1</v>
      </c>
      <c r="C20" s="644">
        <v>2</v>
      </c>
      <c r="D20" s="660"/>
      <c r="E20" s="660"/>
      <c r="F20" s="660"/>
      <c r="G20" s="660"/>
      <c r="H20" s="660"/>
      <c r="I20" s="645"/>
      <c r="J20" s="389"/>
      <c r="K20" s="390">
        <v>3</v>
      </c>
    </row>
    <row r="21" spans="2:11" ht="78" customHeight="1">
      <c r="B21" s="391" t="s">
        <v>133</v>
      </c>
      <c r="C21" s="656" t="s">
        <v>712</v>
      </c>
      <c r="D21" s="657"/>
      <c r="E21" s="657"/>
      <c r="F21" s="657"/>
      <c r="G21" s="657"/>
      <c r="H21" s="657"/>
      <c r="I21" s="435"/>
      <c r="J21" s="392"/>
      <c r="K21" s="393"/>
    </row>
    <row r="22" spans="2:11" ht="0.75" customHeight="1">
      <c r="B22" s="390"/>
      <c r="C22" s="394"/>
      <c r="D22" s="395"/>
      <c r="E22" s="395"/>
      <c r="F22" s="395"/>
      <c r="G22" s="395"/>
      <c r="H22" s="395"/>
      <c r="I22" s="396"/>
      <c r="J22" s="395"/>
      <c r="K22" s="390"/>
    </row>
    <row r="23" spans="2:11" ht="16.5" customHeight="1">
      <c r="B23" s="390"/>
      <c r="C23" s="394" t="s">
        <v>713</v>
      </c>
      <c r="D23" s="395"/>
      <c r="E23" s="395"/>
      <c r="F23" s="395"/>
      <c r="G23" s="395"/>
      <c r="H23" s="395"/>
      <c r="I23" s="396"/>
      <c r="J23" s="395"/>
      <c r="K23" s="437">
        <v>0</v>
      </c>
    </row>
    <row r="24" spans="2:11" ht="26.25" customHeight="1">
      <c r="B24" s="432"/>
      <c r="C24" s="433" t="s">
        <v>135</v>
      </c>
      <c r="D24" s="397"/>
      <c r="E24" s="397"/>
      <c r="F24" s="397"/>
      <c r="G24" s="397"/>
      <c r="H24" s="397"/>
      <c r="I24" s="434"/>
      <c r="J24" s="397"/>
      <c r="K24" s="438">
        <v>0</v>
      </c>
    </row>
    <row r="27" spans="1:11" s="11" customFormat="1" ht="18">
      <c r="A27" s="18" t="s">
        <v>509</v>
      </c>
      <c r="B27" s="144"/>
      <c r="C27" s="145"/>
      <c r="D27" s="146"/>
      <c r="E27" s="73"/>
      <c r="F27" s="73"/>
      <c r="G27" s="73"/>
      <c r="H27" s="73"/>
      <c r="I27" s="73"/>
      <c r="J27" s="398"/>
      <c r="K27" s="398"/>
    </row>
    <row r="28" spans="1:11" s="11" customFormat="1" ht="18">
      <c r="A28" s="36" t="s">
        <v>508</v>
      </c>
      <c r="B28" s="144"/>
      <c r="C28" s="145"/>
      <c r="D28" s="144"/>
      <c r="E28" s="73"/>
      <c r="F28" s="73"/>
      <c r="G28" s="73"/>
      <c r="H28" s="73"/>
      <c r="I28" s="147"/>
      <c r="J28" s="398"/>
      <c r="K28" s="399" t="s">
        <v>286</v>
      </c>
    </row>
    <row r="29" spans="1:11" ht="18">
      <c r="A29" s="11"/>
      <c r="B29" s="144"/>
      <c r="C29" s="148"/>
      <c r="I29" s="29"/>
      <c r="K29" s="147"/>
    </row>
  </sheetData>
  <sheetProtection/>
  <mergeCells count="19">
    <mergeCell ref="B18:B19"/>
    <mergeCell ref="C18:J19"/>
    <mergeCell ref="K18:K19"/>
    <mergeCell ref="I6:K6"/>
    <mergeCell ref="I10:K10"/>
    <mergeCell ref="G11:K11"/>
    <mergeCell ref="B12:K12"/>
    <mergeCell ref="H8:K8"/>
    <mergeCell ref="H9:K9"/>
    <mergeCell ref="C21:H21"/>
    <mergeCell ref="B16:K16"/>
    <mergeCell ref="I1:K1"/>
    <mergeCell ref="I2:K2"/>
    <mergeCell ref="I3:K3"/>
    <mergeCell ref="I4:K4"/>
    <mergeCell ref="C20:I20"/>
    <mergeCell ref="B13:K13"/>
    <mergeCell ref="B14:K14"/>
    <mergeCell ref="B17:G17"/>
  </mergeCells>
  <printOptions/>
  <pageMargins left="0.7" right="0.7" top="0.75" bottom="0.75" header="0.3" footer="0.3"/>
  <pageSetup fitToHeight="1" fitToWidth="1" orientation="portrait" paperSize="9" scale="74"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B1:N36"/>
  <sheetViews>
    <sheetView tabSelected="1" zoomScale="70" zoomScaleNormal="70" zoomScalePageLayoutView="0" workbookViewId="0" topLeftCell="A5">
      <selection activeCell="N7" sqref="N7"/>
    </sheetView>
  </sheetViews>
  <sheetFormatPr defaultColWidth="9.125" defaultRowHeight="12.75"/>
  <cols>
    <col min="1" max="1" width="0.37109375" style="73" customWidth="1"/>
    <col min="2" max="2" width="7.00390625" style="73" customWidth="1"/>
    <col min="3" max="3" width="11.50390625" style="73" customWidth="1"/>
    <col min="4" max="4" width="5.00390625" style="73" customWidth="1"/>
    <col min="5" max="5" width="16.875" style="73" customWidth="1"/>
    <col min="6" max="6" width="18.25390625" style="73" customWidth="1"/>
    <col min="7" max="7" width="8.625" style="73" customWidth="1"/>
    <col min="8" max="8" width="10.00390625" style="73" customWidth="1"/>
    <col min="9" max="9" width="20.00390625" style="73" customWidth="1"/>
    <col min="10" max="10" width="17.375" style="73" customWidth="1"/>
    <col min="11" max="16384" width="9.125" style="73" customWidth="1"/>
  </cols>
  <sheetData>
    <row r="1" spans="8:10" ht="18" hidden="1">
      <c r="H1" s="659" t="s">
        <v>632</v>
      </c>
      <c r="I1" s="659"/>
      <c r="J1" s="659"/>
    </row>
    <row r="2" spans="8:10" ht="18" hidden="1">
      <c r="H2" s="659" t="s">
        <v>1</v>
      </c>
      <c r="I2" s="659"/>
      <c r="J2" s="659"/>
    </row>
    <row r="3" spans="8:10" ht="18" hidden="1">
      <c r="H3" s="662" t="s">
        <v>285</v>
      </c>
      <c r="I3" s="662"/>
      <c r="J3" s="662"/>
    </row>
    <row r="4" spans="8:10" ht="18" hidden="1">
      <c r="H4" s="659" t="s">
        <v>630</v>
      </c>
      <c r="I4" s="659"/>
      <c r="J4" s="659"/>
    </row>
    <row r="6" spans="8:10" ht="18">
      <c r="H6" s="671" t="s">
        <v>730</v>
      </c>
      <c r="I6" s="671"/>
      <c r="J6" s="671"/>
    </row>
    <row r="7" spans="8:10" ht="27" customHeight="1">
      <c r="H7" s="147"/>
      <c r="I7" s="147"/>
      <c r="J7" s="147" t="s">
        <v>715</v>
      </c>
    </row>
    <row r="8" spans="8:10" ht="18">
      <c r="H8" s="671" t="s">
        <v>723</v>
      </c>
      <c r="I8" s="671"/>
      <c r="J8" s="671"/>
    </row>
    <row r="9" spans="8:10" ht="18">
      <c r="H9" s="690" t="s">
        <v>724</v>
      </c>
      <c r="I9" s="690"/>
      <c r="J9" s="690"/>
    </row>
    <row r="10" spans="8:10" ht="18">
      <c r="H10" s="659" t="s">
        <v>764</v>
      </c>
      <c r="I10" s="659"/>
      <c r="J10" s="659"/>
    </row>
    <row r="11" spans="3:10" ht="66" customHeight="1">
      <c r="C11" s="638" t="s">
        <v>685</v>
      </c>
      <c r="D11" s="638"/>
      <c r="E11" s="638"/>
      <c r="F11" s="638"/>
      <c r="G11" s="638"/>
      <c r="H11" s="638"/>
      <c r="I11" s="638"/>
      <c r="J11" s="638"/>
    </row>
    <row r="12" spans="3:10" ht="18">
      <c r="C12" s="661"/>
      <c r="D12" s="576"/>
      <c r="E12" s="576"/>
      <c r="F12" s="576"/>
      <c r="G12" s="576"/>
      <c r="H12" s="576"/>
      <c r="I12" s="576"/>
      <c r="J12" s="576"/>
    </row>
    <row r="13" spans="4:10" ht="18">
      <c r="D13" s="139"/>
      <c r="E13" s="139"/>
      <c r="F13" s="139"/>
      <c r="G13" s="139"/>
      <c r="H13" s="139"/>
      <c r="I13" s="139"/>
      <c r="J13" s="139"/>
    </row>
    <row r="14" spans="4:10" ht="18">
      <c r="D14" s="139"/>
      <c r="E14" s="139"/>
      <c r="F14" s="139"/>
      <c r="G14" s="139"/>
      <c r="H14" s="139"/>
      <c r="I14" s="139"/>
      <c r="J14" s="139"/>
    </row>
    <row r="15" spans="2:10" ht="18">
      <c r="B15" s="658" t="s">
        <v>731</v>
      </c>
      <c r="C15" s="658"/>
      <c r="D15" s="658"/>
      <c r="E15" s="658"/>
      <c r="F15" s="658"/>
      <c r="G15" s="658"/>
      <c r="H15" s="658"/>
      <c r="I15" s="658"/>
      <c r="J15" s="658"/>
    </row>
    <row r="16" spans="2:10" ht="27.75" customHeight="1">
      <c r="B16" s="658"/>
      <c r="C16" s="658"/>
      <c r="D16" s="658"/>
      <c r="E16" s="658"/>
      <c r="F16" s="658"/>
      <c r="G16" s="658"/>
      <c r="H16" s="658"/>
      <c r="I16" s="658"/>
      <c r="J16" s="658"/>
    </row>
    <row r="18" spans="2:10" ht="45" customHeight="1">
      <c r="B18" s="627" t="s">
        <v>231</v>
      </c>
      <c r="C18" s="629" t="s">
        <v>139</v>
      </c>
      <c r="D18" s="630"/>
      <c r="E18" s="623" t="s">
        <v>738</v>
      </c>
      <c r="F18" s="400" t="s">
        <v>627</v>
      </c>
      <c r="G18" s="674" t="s">
        <v>734</v>
      </c>
      <c r="H18" s="675"/>
      <c r="I18" s="675"/>
      <c r="J18" s="676"/>
    </row>
    <row r="19" spans="2:14" ht="201" customHeight="1">
      <c r="B19" s="628"/>
      <c r="C19" s="631"/>
      <c r="D19" s="632"/>
      <c r="E19" s="624"/>
      <c r="F19" s="401" t="s">
        <v>686</v>
      </c>
      <c r="G19" s="674" t="s">
        <v>732</v>
      </c>
      <c r="H19" s="677"/>
      <c r="I19" s="141" t="s">
        <v>733</v>
      </c>
      <c r="J19" s="140" t="s">
        <v>143</v>
      </c>
      <c r="N19" s="142"/>
    </row>
    <row r="20" spans="2:10" ht="18">
      <c r="B20" s="33">
        <v>1</v>
      </c>
      <c r="C20" s="644">
        <v>2</v>
      </c>
      <c r="D20" s="645"/>
      <c r="E20" s="33">
        <v>3</v>
      </c>
      <c r="F20" s="33">
        <v>4</v>
      </c>
      <c r="G20" s="672">
        <v>5</v>
      </c>
      <c r="H20" s="673"/>
      <c r="I20" s="33">
        <v>6</v>
      </c>
      <c r="J20" s="33">
        <v>7</v>
      </c>
    </row>
    <row r="21" spans="2:10" ht="18">
      <c r="B21" s="143"/>
      <c r="C21" s="644" t="s">
        <v>628</v>
      </c>
      <c r="D21" s="645"/>
      <c r="E21" s="33" t="s">
        <v>628</v>
      </c>
      <c r="F21" s="33" t="s">
        <v>629</v>
      </c>
      <c r="G21" s="672" t="s">
        <v>628</v>
      </c>
      <c r="H21" s="673"/>
      <c r="I21" s="33" t="s">
        <v>628</v>
      </c>
      <c r="J21" s="33" t="s">
        <v>628</v>
      </c>
    </row>
    <row r="24" spans="2:10" ht="18" customHeight="1">
      <c r="B24" s="658" t="s">
        <v>736</v>
      </c>
      <c r="C24" s="658"/>
      <c r="D24" s="658"/>
      <c r="E24" s="658"/>
      <c r="F24" s="658"/>
      <c r="G24" s="658"/>
      <c r="H24" s="658"/>
      <c r="I24" s="658"/>
      <c r="J24" s="658"/>
    </row>
    <row r="25" spans="2:10" ht="18" customHeight="1">
      <c r="B25" s="658"/>
      <c r="C25" s="658"/>
      <c r="D25" s="658"/>
      <c r="E25" s="658"/>
      <c r="F25" s="658"/>
      <c r="G25" s="658"/>
      <c r="H25" s="658"/>
      <c r="I25" s="658"/>
      <c r="J25" s="658"/>
    </row>
    <row r="26" spans="2:10" ht="18" customHeight="1">
      <c r="B26" s="658"/>
      <c r="C26" s="658"/>
      <c r="D26" s="658"/>
      <c r="E26" s="658"/>
      <c r="F26" s="658"/>
      <c r="G26" s="658"/>
      <c r="H26" s="658"/>
      <c r="I26" s="658"/>
      <c r="J26" s="658"/>
    </row>
    <row r="28" spans="2:10" ht="12.75" customHeight="1">
      <c r="B28" s="678" t="s">
        <v>737</v>
      </c>
      <c r="C28" s="679"/>
      <c r="D28" s="679"/>
      <c r="E28" s="679"/>
      <c r="F28" s="679"/>
      <c r="G28" s="679"/>
      <c r="H28" s="680"/>
      <c r="I28" s="629" t="s">
        <v>735</v>
      </c>
      <c r="J28" s="687"/>
    </row>
    <row r="29" spans="2:10" ht="36.75" customHeight="1">
      <c r="B29" s="681"/>
      <c r="C29" s="682"/>
      <c r="D29" s="682"/>
      <c r="E29" s="682"/>
      <c r="F29" s="682"/>
      <c r="G29" s="682"/>
      <c r="H29" s="683"/>
      <c r="I29" s="688"/>
      <c r="J29" s="689"/>
    </row>
    <row r="30" spans="2:10" ht="33.75" customHeight="1">
      <c r="B30" s="684"/>
      <c r="C30" s="685"/>
      <c r="D30" s="685"/>
      <c r="E30" s="685"/>
      <c r="F30" s="685"/>
      <c r="G30" s="685"/>
      <c r="H30" s="686"/>
      <c r="I30" s="674" t="s">
        <v>686</v>
      </c>
      <c r="J30" s="676"/>
    </row>
    <row r="31" spans="2:10" ht="16.5" customHeight="1">
      <c r="B31" s="691">
        <v>1</v>
      </c>
      <c r="C31" s="692"/>
      <c r="D31" s="692"/>
      <c r="E31" s="692"/>
      <c r="F31" s="692"/>
      <c r="G31" s="692"/>
      <c r="H31" s="692"/>
      <c r="I31" s="624">
        <v>2</v>
      </c>
      <c r="J31" s="624"/>
    </row>
    <row r="32" spans="2:10" ht="18">
      <c r="B32" s="644" t="s">
        <v>629</v>
      </c>
      <c r="C32" s="660"/>
      <c r="D32" s="660"/>
      <c r="E32" s="660"/>
      <c r="F32" s="660"/>
      <c r="G32" s="660"/>
      <c r="H32" s="645"/>
      <c r="I32" s="644">
        <v>0</v>
      </c>
      <c r="J32" s="645"/>
    </row>
    <row r="33" ht="29.25" customHeight="1"/>
    <row r="34" spans="2:12" s="11" customFormat="1" ht="18">
      <c r="B34" s="18" t="s">
        <v>509</v>
      </c>
      <c r="C34" s="144"/>
      <c r="D34" s="145"/>
      <c r="E34" s="146"/>
      <c r="F34" s="73"/>
      <c r="G34" s="73"/>
      <c r="H34" s="73"/>
      <c r="I34" s="73"/>
      <c r="J34" s="73"/>
      <c r="K34" s="398"/>
      <c r="L34" s="398"/>
    </row>
    <row r="35" spans="2:12" s="11" customFormat="1" ht="18">
      <c r="B35" s="36" t="s">
        <v>508</v>
      </c>
      <c r="C35" s="144"/>
      <c r="D35" s="145"/>
      <c r="E35" s="144"/>
      <c r="F35" s="73"/>
      <c r="G35" s="73"/>
      <c r="H35" s="73"/>
      <c r="I35" s="73"/>
      <c r="J35" s="147" t="s">
        <v>286</v>
      </c>
      <c r="K35" s="398"/>
      <c r="L35" s="399"/>
    </row>
    <row r="36" spans="2:12" ht="18">
      <c r="B36" s="11"/>
      <c r="C36" s="144"/>
      <c r="D36" s="148"/>
      <c r="J36" s="29"/>
      <c r="L36" s="147"/>
    </row>
  </sheetData>
  <sheetProtection/>
  <mergeCells count="28">
    <mergeCell ref="B32:H32"/>
    <mergeCell ref="I32:J32"/>
    <mergeCell ref="H9:J9"/>
    <mergeCell ref="H10:J10"/>
    <mergeCell ref="C11:J11"/>
    <mergeCell ref="B31:H31"/>
    <mergeCell ref="I31:J31"/>
    <mergeCell ref="C20:D20"/>
    <mergeCell ref="G20:H20"/>
    <mergeCell ref="B18:B19"/>
    <mergeCell ref="B28:H30"/>
    <mergeCell ref="I28:J29"/>
    <mergeCell ref="H1:J1"/>
    <mergeCell ref="H2:J2"/>
    <mergeCell ref="H3:J3"/>
    <mergeCell ref="H4:J4"/>
    <mergeCell ref="H6:J6"/>
    <mergeCell ref="B24:J26"/>
    <mergeCell ref="H8:J8"/>
    <mergeCell ref="I30:J30"/>
    <mergeCell ref="C12:J12"/>
    <mergeCell ref="G21:H21"/>
    <mergeCell ref="C18:D19"/>
    <mergeCell ref="E18:E19"/>
    <mergeCell ref="G18:J18"/>
    <mergeCell ref="G19:H19"/>
    <mergeCell ref="B15:J16"/>
    <mergeCell ref="C21:D21"/>
  </mergeCells>
  <printOptions/>
  <pageMargins left="0.7" right="0.7" top="0.75" bottom="0.75" header="0.3" footer="0.3"/>
  <pageSetup fitToHeight="1" fitToWidth="1" orientation="portrait" paperSize="9" scale="77"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I62"/>
  <sheetViews>
    <sheetView view="pageBreakPreview" zoomScale="80" zoomScaleSheetLayoutView="80" workbookViewId="0" topLeftCell="A6">
      <selection activeCell="B10" sqref="B10:C10"/>
    </sheetView>
  </sheetViews>
  <sheetFormatPr defaultColWidth="9.125" defaultRowHeight="12.75"/>
  <cols>
    <col min="1" max="1" width="31.75390625" style="82" customWidth="1"/>
    <col min="2" max="2" width="64.875" style="25" customWidth="1"/>
    <col min="3" max="3" width="15.75390625" style="31" customWidth="1"/>
    <col min="4" max="4" width="21.375" style="82" customWidth="1"/>
    <col min="5" max="5" width="12.125" style="82" bestFit="1" customWidth="1"/>
    <col min="6" max="16384" width="9.125" style="82" customWidth="1"/>
  </cols>
  <sheetData>
    <row r="1" spans="2:3" ht="20.25" customHeight="1" hidden="1">
      <c r="B1" s="552" t="s">
        <v>662</v>
      </c>
      <c r="C1" s="553"/>
    </row>
    <row r="2" spans="2:3" ht="18.75" customHeight="1" hidden="1">
      <c r="B2" s="552" t="s">
        <v>166</v>
      </c>
      <c r="C2" s="553"/>
    </row>
    <row r="3" spans="2:3" ht="21.75" customHeight="1" hidden="1">
      <c r="B3" s="552" t="s">
        <v>167</v>
      </c>
      <c r="C3" s="553"/>
    </row>
    <row r="4" spans="2:3" ht="22.5" customHeight="1" hidden="1">
      <c r="B4" s="552" t="s">
        <v>671</v>
      </c>
      <c r="C4" s="553"/>
    </row>
    <row r="5" ht="11.25" customHeight="1" hidden="1"/>
    <row r="6" spans="2:3" ht="18">
      <c r="B6" s="552" t="s">
        <v>165</v>
      </c>
      <c r="C6" s="553"/>
    </row>
    <row r="7" spans="2:3" ht="18">
      <c r="B7" s="552" t="s">
        <v>166</v>
      </c>
      <c r="C7" s="553"/>
    </row>
    <row r="8" spans="2:3" ht="18">
      <c r="B8" s="552" t="s">
        <v>167</v>
      </c>
      <c r="C8" s="553"/>
    </row>
    <row r="9" spans="2:3" ht="18">
      <c r="B9" s="552" t="s">
        <v>755</v>
      </c>
      <c r="C9" s="553"/>
    </row>
    <row r="10" spans="2:3" ht="10.5" customHeight="1">
      <c r="B10" s="560"/>
      <c r="C10" s="549"/>
    </row>
    <row r="11" ht="4.5" customHeight="1" hidden="1">
      <c r="C11" s="263"/>
    </row>
    <row r="12" ht="18" hidden="1"/>
    <row r="13" spans="2:3" ht="18.75" customHeight="1" hidden="1">
      <c r="B13" s="552" t="s">
        <v>165</v>
      </c>
      <c r="C13" s="553"/>
    </row>
    <row r="14" spans="2:3" ht="18" hidden="1">
      <c r="B14" s="552" t="s">
        <v>166</v>
      </c>
      <c r="C14" s="553"/>
    </row>
    <row r="15" spans="2:3" ht="18" hidden="1">
      <c r="B15" s="552" t="s">
        <v>167</v>
      </c>
      <c r="C15" s="553"/>
    </row>
    <row r="16" spans="2:3" ht="18" hidden="1">
      <c r="B16" s="552" t="s">
        <v>494</v>
      </c>
      <c r="C16" s="553"/>
    </row>
    <row r="17" spans="2:3" ht="15.75" customHeight="1" hidden="1">
      <c r="B17" s="50"/>
      <c r="C17" s="197"/>
    </row>
    <row r="18" spans="1:3" ht="62.25" customHeight="1">
      <c r="A18" s="551" t="s">
        <v>677</v>
      </c>
      <c r="B18" s="551"/>
      <c r="C18" s="551"/>
    </row>
    <row r="19" ht="8.25" customHeight="1" hidden="1"/>
    <row r="20" ht="1.5" customHeight="1">
      <c r="C20" s="30" t="s">
        <v>278</v>
      </c>
    </row>
    <row r="21" spans="1:3" ht="27.75" customHeight="1">
      <c r="A21" s="83" t="s">
        <v>248</v>
      </c>
      <c r="B21" s="84" t="s">
        <v>90</v>
      </c>
      <c r="C21" s="85" t="s">
        <v>216</v>
      </c>
    </row>
    <row r="22" spans="1:3" ht="14.25" customHeight="1">
      <c r="A22" s="86">
        <v>1</v>
      </c>
      <c r="B22" s="87">
        <v>2</v>
      </c>
      <c r="C22" s="88">
        <v>3</v>
      </c>
    </row>
    <row r="23" spans="1:3" ht="41.25" customHeight="1">
      <c r="A23" s="89" t="s">
        <v>91</v>
      </c>
      <c r="B23" s="90" t="s">
        <v>92</v>
      </c>
      <c r="C23" s="280">
        <f>C24+C25+C29+C30+C32+C35+C37+C33+C34</f>
        <v>5252.3</v>
      </c>
    </row>
    <row r="24" spans="1:3" ht="33.75" customHeight="1">
      <c r="A24" s="194" t="s">
        <v>93</v>
      </c>
      <c r="B24" s="160" t="s">
        <v>183</v>
      </c>
      <c r="C24" s="237">
        <f>1900+100</f>
        <v>2000</v>
      </c>
    </row>
    <row r="25" spans="1:3" ht="27.75" customHeight="1">
      <c r="A25" s="157" t="s">
        <v>200</v>
      </c>
      <c r="B25" s="554" t="s">
        <v>670</v>
      </c>
      <c r="C25" s="557">
        <v>1874.3</v>
      </c>
    </row>
    <row r="26" spans="1:3" ht="24" customHeight="1">
      <c r="A26" s="158" t="s">
        <v>202</v>
      </c>
      <c r="B26" s="555"/>
      <c r="C26" s="558"/>
    </row>
    <row r="27" spans="1:4" ht="26.25" customHeight="1">
      <c r="A27" s="158" t="s">
        <v>204</v>
      </c>
      <c r="B27" s="555"/>
      <c r="C27" s="558"/>
      <c r="D27" s="326"/>
    </row>
    <row r="28" spans="1:3" ht="69.75" customHeight="1">
      <c r="A28" s="159" t="s">
        <v>206</v>
      </c>
      <c r="B28" s="556"/>
      <c r="C28" s="559"/>
    </row>
    <row r="29" spans="1:3" ht="73.5" customHeight="1">
      <c r="A29" s="195" t="s">
        <v>94</v>
      </c>
      <c r="B29" s="188" t="s">
        <v>488</v>
      </c>
      <c r="C29" s="281">
        <f>360+240</f>
        <v>600</v>
      </c>
    </row>
    <row r="30" spans="1:3" ht="36.75" customHeight="1">
      <c r="A30" s="185" t="s">
        <v>95</v>
      </c>
      <c r="B30" s="174" t="s">
        <v>752</v>
      </c>
      <c r="C30" s="262">
        <f>424+2.4+43.6</f>
        <v>470</v>
      </c>
    </row>
    <row r="31" spans="1:4" ht="94.5" customHeight="1" hidden="1">
      <c r="A31" s="185" t="s">
        <v>96</v>
      </c>
      <c r="B31" s="161" t="s">
        <v>184</v>
      </c>
      <c r="C31" s="262">
        <f>30-30</f>
        <v>0</v>
      </c>
      <c r="D31" s="82">
        <v>-30000</v>
      </c>
    </row>
    <row r="32" spans="1:3" ht="108.75" customHeight="1">
      <c r="A32" s="403" t="s">
        <v>473</v>
      </c>
      <c r="B32" s="407" t="s">
        <v>320</v>
      </c>
      <c r="C32" s="408">
        <f>308</f>
        <v>308</v>
      </c>
    </row>
    <row r="33" spans="1:4" ht="69" customHeight="1" hidden="1">
      <c r="A33" s="403" t="s">
        <v>51</v>
      </c>
      <c r="B33" s="91" t="s">
        <v>325</v>
      </c>
      <c r="C33" s="262"/>
      <c r="D33" s="326"/>
    </row>
    <row r="34" spans="1:3" ht="37.5" customHeight="1" hidden="1">
      <c r="A34" s="403" t="s">
        <v>472</v>
      </c>
      <c r="B34" s="91" t="s">
        <v>644</v>
      </c>
      <c r="C34" s="262"/>
    </row>
    <row r="35" spans="1:4" ht="138" customHeight="1" hidden="1">
      <c r="A35" s="329" t="s">
        <v>56</v>
      </c>
      <c r="B35" s="330" t="s">
        <v>435</v>
      </c>
      <c r="C35" s="331">
        <v>0</v>
      </c>
      <c r="D35" s="326"/>
    </row>
    <row r="36" spans="1:4" ht="138" customHeight="1" hidden="1">
      <c r="A36" s="475" t="s">
        <v>741</v>
      </c>
      <c r="B36" s="476" t="s">
        <v>740</v>
      </c>
      <c r="C36" s="477"/>
      <c r="D36" s="326"/>
    </row>
    <row r="37" spans="1:4" ht="111" customHeight="1" hidden="1">
      <c r="A37" s="350" t="s">
        <v>742</v>
      </c>
      <c r="B37" s="351" t="s">
        <v>743</v>
      </c>
      <c r="C37" s="317">
        <v>0</v>
      </c>
      <c r="D37" s="326"/>
    </row>
    <row r="38" spans="1:3" ht="33" customHeight="1">
      <c r="A38" s="404" t="s">
        <v>97</v>
      </c>
      <c r="B38" s="409" t="s">
        <v>98</v>
      </c>
      <c r="C38" s="410">
        <f>C39-C47+C46</f>
        <v>12186.400000000001</v>
      </c>
    </row>
    <row r="39" spans="1:6" ht="57.75" customHeight="1">
      <c r="A39" s="233" t="s">
        <v>99</v>
      </c>
      <c r="B39" s="234" t="s">
        <v>100</v>
      </c>
      <c r="C39" s="235">
        <f>C40+C43+C41</f>
        <v>10570.000000000002</v>
      </c>
      <c r="E39" s="92"/>
      <c r="F39" s="92"/>
    </row>
    <row r="40" spans="1:4" s="93" customFormat="1" ht="50.25" customHeight="1">
      <c r="A40" s="233" t="s">
        <v>549</v>
      </c>
      <c r="B40" s="234" t="s">
        <v>461</v>
      </c>
      <c r="C40" s="262">
        <f>7741.6+556.1</f>
        <v>8297.7</v>
      </c>
      <c r="D40" s="186"/>
    </row>
    <row r="41" spans="1:5" s="93" customFormat="1" ht="70.5" customHeight="1">
      <c r="A41" s="303" t="s">
        <v>567</v>
      </c>
      <c r="B41" s="236" t="s">
        <v>349</v>
      </c>
      <c r="C41" s="237">
        <f>2023.2</f>
        <v>2023.2</v>
      </c>
      <c r="D41" s="186"/>
      <c r="E41" s="411"/>
    </row>
    <row r="42" spans="1:4" s="93" customFormat="1" ht="45.75" customHeight="1" hidden="1">
      <c r="A42" s="303"/>
      <c r="B42" s="304"/>
      <c r="C42" s="305"/>
      <c r="D42" s="186"/>
    </row>
    <row r="43" spans="1:3" s="93" customFormat="1" ht="58.5" customHeight="1">
      <c r="A43" s="303" t="s">
        <v>550</v>
      </c>
      <c r="B43" s="238" t="s">
        <v>462</v>
      </c>
      <c r="C43" s="282">
        <f>245.3+3.8</f>
        <v>249.10000000000002</v>
      </c>
    </row>
    <row r="44" spans="1:4" s="93" customFormat="1" ht="27.75" customHeight="1" hidden="1">
      <c r="A44" s="372" t="s">
        <v>551</v>
      </c>
      <c r="B44" s="219" t="s">
        <v>452</v>
      </c>
      <c r="C44" s="220">
        <f>C45</f>
        <v>1616.4</v>
      </c>
      <c r="D44" s="333"/>
    </row>
    <row r="45" spans="1:4" s="93" customFormat="1" ht="40.5" customHeight="1">
      <c r="A45" s="372" t="s">
        <v>749</v>
      </c>
      <c r="B45" s="332" t="s">
        <v>750</v>
      </c>
      <c r="C45" s="220">
        <f>C46</f>
        <v>1616.4</v>
      </c>
      <c r="D45" s="333"/>
    </row>
    <row r="46" spans="1:4" s="93" customFormat="1" ht="36" customHeight="1">
      <c r="A46" s="372" t="s">
        <v>577</v>
      </c>
      <c r="B46" s="332" t="s">
        <v>751</v>
      </c>
      <c r="C46" s="220">
        <v>1616.4</v>
      </c>
      <c r="D46" s="333"/>
    </row>
    <row r="47" spans="1:3" s="93" customFormat="1" ht="65.25" customHeight="1" hidden="1">
      <c r="A47" s="372" t="s">
        <v>101</v>
      </c>
      <c r="B47" s="239" t="s">
        <v>102</v>
      </c>
      <c r="C47" s="220">
        <f>C48</f>
        <v>0</v>
      </c>
    </row>
    <row r="48" spans="1:4" s="93" customFormat="1" ht="7.5" customHeight="1" hidden="1">
      <c r="A48" s="372" t="s">
        <v>557</v>
      </c>
      <c r="B48" s="239" t="s">
        <v>491</v>
      </c>
      <c r="C48" s="220"/>
      <c r="D48" s="186"/>
    </row>
    <row r="49" spans="1:3" ht="24" customHeight="1">
      <c r="A49" s="373"/>
      <c r="B49" s="240" t="s">
        <v>103</v>
      </c>
      <c r="C49" s="241">
        <f>C38+C23</f>
        <v>17438.7</v>
      </c>
    </row>
    <row r="50" spans="1:3" ht="59.25" customHeight="1">
      <c r="A50" s="547" t="s">
        <v>710</v>
      </c>
      <c r="B50" s="550"/>
      <c r="C50" s="550"/>
    </row>
    <row r="51" ht="8.25" customHeight="1" hidden="1">
      <c r="A51" s="18"/>
    </row>
    <row r="52" ht="8.25" customHeight="1" hidden="1">
      <c r="A52" s="18"/>
    </row>
    <row r="53" ht="8.25" customHeight="1" hidden="1">
      <c r="A53" s="18"/>
    </row>
    <row r="54" ht="8.25" customHeight="1">
      <c r="A54" s="18"/>
    </row>
    <row r="55" ht="27" customHeight="1">
      <c r="A55" s="18"/>
    </row>
    <row r="56" ht="27" customHeight="1">
      <c r="A56" s="18"/>
    </row>
    <row r="57" spans="1:3" s="11" customFormat="1" ht="18">
      <c r="A57" s="94" t="s">
        <v>511</v>
      </c>
      <c r="B57" s="25"/>
      <c r="C57" s="31"/>
    </row>
    <row r="58" spans="1:3" s="11" customFormat="1" ht="18">
      <c r="A58" s="548" t="s">
        <v>510</v>
      </c>
      <c r="B58" s="549"/>
      <c r="C58" s="29" t="s">
        <v>286</v>
      </c>
    </row>
    <row r="59" spans="1:3" s="11" customFormat="1" ht="18">
      <c r="A59" s="73" t="s">
        <v>680</v>
      </c>
      <c r="B59" s="10"/>
      <c r="C59" s="29"/>
    </row>
    <row r="60" spans="4:9" ht="8.25" customHeight="1">
      <c r="D60" s="18"/>
      <c r="E60" s="11"/>
      <c r="F60" s="11"/>
      <c r="G60" s="11"/>
      <c r="H60" s="95"/>
      <c r="I60" s="11"/>
    </row>
    <row r="61" spans="2:8" ht="18">
      <c r="B61" s="81"/>
      <c r="C61" s="96"/>
      <c r="D61" s="18"/>
      <c r="E61" s="11"/>
      <c r="F61" s="11"/>
      <c r="G61" s="11"/>
      <c r="H61" s="11"/>
    </row>
    <row r="62" spans="2:3" ht="18">
      <c r="B62" s="81"/>
      <c r="C62" s="96"/>
    </row>
  </sheetData>
  <sheetProtection/>
  <mergeCells count="18">
    <mergeCell ref="B6:C6"/>
    <mergeCell ref="B7:C7"/>
    <mergeCell ref="B8:C8"/>
    <mergeCell ref="B10:C10"/>
    <mergeCell ref="B9:C9"/>
    <mergeCell ref="B1:C1"/>
    <mergeCell ref="B2:C2"/>
    <mergeCell ref="B3:C3"/>
    <mergeCell ref="B4:C4"/>
    <mergeCell ref="A58:B58"/>
    <mergeCell ref="A50:C50"/>
    <mergeCell ref="A18:C18"/>
    <mergeCell ref="B13:C13"/>
    <mergeCell ref="B14:C14"/>
    <mergeCell ref="B15:C15"/>
    <mergeCell ref="B16:C16"/>
    <mergeCell ref="B25:B28"/>
    <mergeCell ref="C25:C28"/>
  </mergeCells>
  <printOptions/>
  <pageMargins left="1.1811023622047245" right="0.3937007874015748" top="0.7874015748031497" bottom="0.5905511811023623"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I67"/>
  <sheetViews>
    <sheetView view="pageBreakPreview" zoomScale="66" zoomScaleSheetLayoutView="66" workbookViewId="0" topLeftCell="A7">
      <selection activeCell="A19" sqref="A19:C19"/>
    </sheetView>
  </sheetViews>
  <sheetFormatPr defaultColWidth="9.125" defaultRowHeight="12.75"/>
  <cols>
    <col min="1" max="1" width="30.75390625" style="82" customWidth="1"/>
    <col min="2" max="2" width="63.125" style="25" customWidth="1"/>
    <col min="3" max="3" width="18.125" style="31" customWidth="1"/>
    <col min="4" max="4" width="6.50390625" style="82" customWidth="1"/>
    <col min="5" max="5" width="12.50390625" style="82" customWidth="1"/>
    <col min="6" max="6" width="19.625" style="82" customWidth="1"/>
    <col min="7" max="16384" width="9.125" style="82" customWidth="1"/>
  </cols>
  <sheetData>
    <row r="1" spans="2:3" ht="25.5" customHeight="1" hidden="1">
      <c r="B1" s="566" t="s">
        <v>663</v>
      </c>
      <c r="C1" s="566"/>
    </row>
    <row r="2" spans="2:3" ht="19.5" customHeight="1" hidden="1">
      <c r="B2" s="552" t="s">
        <v>522</v>
      </c>
      <c r="C2" s="567"/>
    </row>
    <row r="3" spans="2:3" ht="26.25" customHeight="1" hidden="1">
      <c r="B3" s="568" t="s">
        <v>523</v>
      </c>
      <c r="C3" s="567"/>
    </row>
    <row r="4" spans="2:3" ht="25.5" customHeight="1" hidden="1">
      <c r="B4" s="568" t="s">
        <v>672</v>
      </c>
      <c r="C4" s="567"/>
    </row>
    <row r="5" ht="9.75" customHeight="1" hidden="1"/>
    <row r="6" ht="26.25" customHeight="1" hidden="1"/>
    <row r="7" spans="2:3" ht="24" customHeight="1">
      <c r="B7" s="50" t="s">
        <v>575</v>
      </c>
      <c r="C7" s="441"/>
    </row>
    <row r="8" spans="2:3" ht="18" customHeight="1" hidden="1">
      <c r="B8" s="552" t="s">
        <v>166</v>
      </c>
      <c r="C8" s="567"/>
    </row>
    <row r="9" spans="2:3" ht="18" customHeight="1" hidden="1">
      <c r="B9" s="552" t="s">
        <v>167</v>
      </c>
      <c r="C9" s="567"/>
    </row>
    <row r="10" spans="2:3" ht="18" customHeight="1" hidden="1">
      <c r="B10" s="552" t="s">
        <v>560</v>
      </c>
      <c r="C10" s="567"/>
    </row>
    <row r="11" spans="2:3" ht="18" hidden="1">
      <c r="B11" s="568" t="s">
        <v>517</v>
      </c>
      <c r="C11" s="567"/>
    </row>
    <row r="12" spans="2:3" ht="18" hidden="1">
      <c r="B12" s="254"/>
      <c r="C12" s="440"/>
    </row>
    <row r="13" spans="2:3" ht="18" hidden="1">
      <c r="B13" s="254"/>
      <c r="C13" s="440"/>
    </row>
    <row r="14" spans="2:3" ht="18" hidden="1">
      <c r="B14" s="254"/>
      <c r="C14" s="440"/>
    </row>
    <row r="15" spans="2:3" ht="18">
      <c r="B15" s="568" t="s">
        <v>568</v>
      </c>
      <c r="C15" s="568"/>
    </row>
    <row r="16" spans="2:3" ht="18">
      <c r="B16" s="568" t="s">
        <v>569</v>
      </c>
      <c r="C16" s="568"/>
    </row>
    <row r="17" spans="2:3" ht="18">
      <c r="B17" s="568" t="s">
        <v>756</v>
      </c>
      <c r="C17" s="568"/>
    </row>
    <row r="18" spans="2:3" ht="13.5" customHeight="1" hidden="1">
      <c r="B18" s="81"/>
      <c r="C18" s="30"/>
    </row>
    <row r="19" spans="1:3" ht="88.5" customHeight="1">
      <c r="A19" s="569" t="s">
        <v>678</v>
      </c>
      <c r="B19" s="569"/>
      <c r="C19" s="569"/>
    </row>
    <row r="20" ht="10.5" customHeight="1"/>
    <row r="21" ht="18">
      <c r="C21" s="30" t="s">
        <v>278</v>
      </c>
    </row>
    <row r="22" spans="1:3" ht="27.75" customHeight="1">
      <c r="A22" s="97" t="s">
        <v>248</v>
      </c>
      <c r="B22" s="98" t="s">
        <v>90</v>
      </c>
      <c r="C22" s="99" t="s">
        <v>216</v>
      </c>
    </row>
    <row r="23" spans="1:3" ht="18">
      <c r="A23" s="100">
        <v>1</v>
      </c>
      <c r="B23" s="101">
        <v>2</v>
      </c>
      <c r="C23" s="101">
        <v>3</v>
      </c>
    </row>
    <row r="24" spans="1:3" ht="30" customHeight="1">
      <c r="A24" s="442" t="s">
        <v>97</v>
      </c>
      <c r="B24" s="443" t="s">
        <v>98</v>
      </c>
      <c r="C24" s="444">
        <f>C25</f>
        <v>10570.000000000002</v>
      </c>
    </row>
    <row r="25" spans="1:4" ht="55.5" customHeight="1">
      <c r="A25" s="445" t="s">
        <v>99</v>
      </c>
      <c r="B25" s="446" t="s">
        <v>100</v>
      </c>
      <c r="C25" s="444">
        <f>C26+C36+C40+C47+C32</f>
        <v>10570.000000000002</v>
      </c>
      <c r="D25" s="92"/>
    </row>
    <row r="26" spans="1:3" s="93" customFormat="1" ht="42.75" customHeight="1">
      <c r="A26" s="361" t="s">
        <v>549</v>
      </c>
      <c r="B26" s="446" t="s">
        <v>463</v>
      </c>
      <c r="C26" s="447">
        <f>C27+C30</f>
        <v>8297.7</v>
      </c>
    </row>
    <row r="27" spans="1:3" s="93" customFormat="1" ht="40.5" customHeight="1">
      <c r="A27" s="361" t="s">
        <v>552</v>
      </c>
      <c r="B27" s="448" t="s">
        <v>608</v>
      </c>
      <c r="C27" s="447">
        <f>C28</f>
        <v>7741.6</v>
      </c>
    </row>
    <row r="28" spans="1:5" s="93" customFormat="1" ht="63.75" customHeight="1">
      <c r="A28" s="361" t="s">
        <v>541</v>
      </c>
      <c r="B28" s="449" t="s">
        <v>709</v>
      </c>
      <c r="C28" s="306">
        <v>7741.6</v>
      </c>
      <c r="D28" s="186"/>
      <c r="E28" s="186"/>
    </row>
    <row r="29" spans="1:5" s="93" customFormat="1" ht="67.5" customHeight="1">
      <c r="A29" s="361" t="s">
        <v>607</v>
      </c>
      <c r="B29" s="362" t="s">
        <v>707</v>
      </c>
      <c r="C29" s="306">
        <f>C30</f>
        <v>556.1</v>
      </c>
      <c r="D29" s="186"/>
      <c r="E29" s="186"/>
    </row>
    <row r="30" spans="1:5" s="93" customFormat="1" ht="66" customHeight="1">
      <c r="A30" s="361" t="s">
        <v>603</v>
      </c>
      <c r="B30" s="362" t="s">
        <v>708</v>
      </c>
      <c r="C30" s="306">
        <v>556.1</v>
      </c>
      <c r="D30" s="186"/>
      <c r="E30" s="186"/>
    </row>
    <row r="31" spans="1:5" s="93" customFormat="1" ht="55.5" customHeight="1">
      <c r="A31" s="361" t="s">
        <v>567</v>
      </c>
      <c r="B31" s="362" t="s">
        <v>572</v>
      </c>
      <c r="C31" s="306">
        <f>C36+C32</f>
        <v>2023.2</v>
      </c>
      <c r="D31" s="186"/>
      <c r="E31" s="186"/>
    </row>
    <row r="32" spans="1:5" s="93" customFormat="1" ht="72" customHeight="1" hidden="1">
      <c r="A32" s="361" t="s">
        <v>596</v>
      </c>
      <c r="B32" s="362" t="s">
        <v>601</v>
      </c>
      <c r="C32" s="306">
        <f>C33</f>
        <v>0</v>
      </c>
      <c r="D32" s="186"/>
      <c r="E32" s="186"/>
    </row>
    <row r="33" spans="1:5" s="93" customFormat="1" ht="72" customHeight="1" hidden="1">
      <c r="A33" s="361" t="s">
        <v>588</v>
      </c>
      <c r="B33" s="362" t="s">
        <v>602</v>
      </c>
      <c r="C33" s="306">
        <f>C34</f>
        <v>0</v>
      </c>
      <c r="D33" s="186"/>
      <c r="E33" s="186"/>
    </row>
    <row r="34" spans="1:5" s="93" customFormat="1" ht="119.25" customHeight="1" hidden="1">
      <c r="A34" s="361" t="s">
        <v>105</v>
      </c>
      <c r="B34" s="344" t="s">
        <v>598</v>
      </c>
      <c r="C34" s="306">
        <v>0</v>
      </c>
      <c r="D34" s="186"/>
      <c r="E34" s="186"/>
    </row>
    <row r="35" spans="1:5" s="93" customFormat="1" ht="101.25" customHeight="1">
      <c r="A35" s="361" t="s">
        <v>692</v>
      </c>
      <c r="B35" s="362" t="s">
        <v>694</v>
      </c>
      <c r="C35" s="306">
        <f>C36</f>
        <v>2023.2</v>
      </c>
      <c r="D35" s="186"/>
      <c r="E35" s="186"/>
    </row>
    <row r="36" spans="1:5" s="93" customFormat="1" ht="126" customHeight="1">
      <c r="A36" s="361" t="s">
        <v>691</v>
      </c>
      <c r="B36" s="362" t="s">
        <v>690</v>
      </c>
      <c r="C36" s="306">
        <f>C37+C38+C39</f>
        <v>2023.2</v>
      </c>
      <c r="D36" s="186"/>
      <c r="E36" s="186"/>
    </row>
    <row r="37" spans="1:5" s="93" customFormat="1" ht="180.75" customHeight="1">
      <c r="A37" s="363" t="s">
        <v>105</v>
      </c>
      <c r="B37" s="344" t="s">
        <v>706</v>
      </c>
      <c r="C37" s="306">
        <v>2023.2</v>
      </c>
      <c r="D37" s="186"/>
      <c r="E37" s="186"/>
    </row>
    <row r="38" spans="1:5" s="93" customFormat="1" ht="87.75" customHeight="1" hidden="1">
      <c r="A38" s="359"/>
      <c r="B38" s="344" t="s">
        <v>597</v>
      </c>
      <c r="C38" s="306"/>
      <c r="D38" s="186"/>
      <c r="E38" s="186"/>
    </row>
    <row r="39" spans="1:3" s="93" customFormat="1" ht="9.75" customHeight="1" hidden="1">
      <c r="A39" s="360"/>
      <c r="B39" s="344" t="s">
        <v>585</v>
      </c>
      <c r="C39" s="306"/>
    </row>
    <row r="40" spans="1:3" s="93" customFormat="1" ht="36.75">
      <c r="A40" s="361" t="s">
        <v>550</v>
      </c>
      <c r="B40" s="450" t="s">
        <v>464</v>
      </c>
      <c r="C40" s="444">
        <f>C41+C44</f>
        <v>249.10000000000002</v>
      </c>
    </row>
    <row r="41" spans="1:3" s="93" customFormat="1" ht="68.25" customHeight="1">
      <c r="A41" s="451" t="s">
        <v>553</v>
      </c>
      <c r="B41" s="452" t="s">
        <v>106</v>
      </c>
      <c r="C41" s="303">
        <f>C42</f>
        <v>3.8</v>
      </c>
    </row>
    <row r="42" spans="1:3" s="93" customFormat="1" ht="54.75" customHeight="1">
      <c r="A42" s="453" t="s">
        <v>544</v>
      </c>
      <c r="B42" s="454" t="s">
        <v>346</v>
      </c>
      <c r="C42" s="303">
        <f>C43</f>
        <v>3.8</v>
      </c>
    </row>
    <row r="43" spans="1:3" s="93" customFormat="1" ht="83.25" customHeight="1">
      <c r="A43" s="455" t="s">
        <v>105</v>
      </c>
      <c r="B43" s="456" t="s">
        <v>484</v>
      </c>
      <c r="C43" s="457">
        <v>3.8</v>
      </c>
    </row>
    <row r="44" spans="1:3" ht="67.5" customHeight="1">
      <c r="A44" s="451" t="s">
        <v>554</v>
      </c>
      <c r="B44" s="458" t="s">
        <v>104</v>
      </c>
      <c r="C44" s="306">
        <f>C45</f>
        <v>245.3</v>
      </c>
    </row>
    <row r="45" spans="1:3" ht="68.25" customHeight="1">
      <c r="A45" s="451" t="s">
        <v>545</v>
      </c>
      <c r="B45" s="449" t="s">
        <v>345</v>
      </c>
      <c r="C45" s="306">
        <f>C46</f>
        <v>245.3</v>
      </c>
    </row>
    <row r="46" spans="1:3" ht="87" customHeight="1">
      <c r="A46" s="429" t="s">
        <v>105</v>
      </c>
      <c r="B46" s="459" t="s">
        <v>693</v>
      </c>
      <c r="C46" s="460">
        <v>245.3</v>
      </c>
    </row>
    <row r="47" spans="1:3" ht="38.25" customHeight="1" hidden="1">
      <c r="A47" s="361" t="s">
        <v>739</v>
      </c>
      <c r="B47" s="337" t="s">
        <v>342</v>
      </c>
      <c r="C47" s="461">
        <f>C48</f>
        <v>0</v>
      </c>
    </row>
    <row r="48" spans="1:3" ht="54.75" customHeight="1" hidden="1">
      <c r="A48" s="361" t="s">
        <v>538</v>
      </c>
      <c r="B48" s="337" t="s">
        <v>342</v>
      </c>
      <c r="C48" s="462"/>
    </row>
    <row r="49" spans="1:3" ht="94.5" customHeight="1" hidden="1">
      <c r="A49" s="463" t="s">
        <v>546</v>
      </c>
      <c r="B49" s="337" t="s">
        <v>451</v>
      </c>
      <c r="C49" s="462">
        <f>C50+C51</f>
        <v>0</v>
      </c>
    </row>
    <row r="50" spans="1:3" ht="109.5" customHeight="1" hidden="1">
      <c r="A50" s="564" t="s">
        <v>105</v>
      </c>
      <c r="B50" s="456" t="s">
        <v>512</v>
      </c>
      <c r="C50" s="464"/>
    </row>
    <row r="51" spans="1:4" ht="132.75" customHeight="1" hidden="1">
      <c r="A51" s="565"/>
      <c r="B51" s="456" t="s">
        <v>559</v>
      </c>
      <c r="C51" s="465"/>
      <c r="D51" s="326"/>
    </row>
    <row r="52" spans="1:4" ht="55.5" customHeight="1" hidden="1">
      <c r="A52" s="466" t="s">
        <v>599</v>
      </c>
      <c r="B52" s="337" t="s">
        <v>600</v>
      </c>
      <c r="C52" s="467" t="e">
        <f>C53</f>
        <v>#REF!</v>
      </c>
      <c r="D52" s="326"/>
    </row>
    <row r="53" spans="1:3" ht="36.75" hidden="1">
      <c r="A53" s="468" t="s">
        <v>547</v>
      </c>
      <c r="B53" s="351" t="s">
        <v>558</v>
      </c>
      <c r="C53" s="469" t="e">
        <f>C55+C56+C57+C58+C59</f>
        <v>#REF!</v>
      </c>
    </row>
    <row r="54" spans="2:3" ht="18">
      <c r="B54" s="470"/>
      <c r="C54" s="471"/>
    </row>
    <row r="55" spans="1:4" ht="76.5" customHeight="1" hidden="1">
      <c r="A55" s="561" t="s">
        <v>105</v>
      </c>
      <c r="B55" s="428" t="s">
        <v>664</v>
      </c>
      <c r="C55" s="472" t="e">
        <f>'прил 2 (доходы)'!#REF!</f>
        <v>#REF!</v>
      </c>
      <c r="D55" s="326"/>
    </row>
    <row r="56" spans="1:4" ht="75" customHeight="1" hidden="1">
      <c r="A56" s="562"/>
      <c r="B56" s="354" t="s">
        <v>668</v>
      </c>
      <c r="C56" s="473" t="e">
        <f>'прил 2 (доходы)'!#REF!</f>
        <v>#REF!</v>
      </c>
      <c r="D56" s="326"/>
    </row>
    <row r="57" spans="1:4" ht="67.5" customHeight="1" hidden="1">
      <c r="A57" s="562"/>
      <c r="B57" s="354" t="s">
        <v>665</v>
      </c>
      <c r="C57" s="473" t="e">
        <f>'прил 2 (доходы)'!#REF!</f>
        <v>#REF!</v>
      </c>
      <c r="D57" s="326"/>
    </row>
    <row r="58" spans="1:4" ht="79.5" customHeight="1" hidden="1">
      <c r="A58" s="562"/>
      <c r="B58" s="354" t="s">
        <v>666</v>
      </c>
      <c r="C58" s="473" t="e">
        <f>'прил 2 (доходы)'!#REF!</f>
        <v>#REF!</v>
      </c>
      <c r="D58" s="326"/>
    </row>
    <row r="59" spans="1:4" ht="65.25" customHeight="1" hidden="1">
      <c r="A59" s="563"/>
      <c r="B59" s="354" t="s">
        <v>669</v>
      </c>
      <c r="C59" s="473" t="e">
        <f>'прил 2 (доходы)'!#REF!</f>
        <v>#REF!</v>
      </c>
      <c r="D59" s="326"/>
    </row>
    <row r="60" ht="18">
      <c r="C60" s="474"/>
    </row>
    <row r="61" spans="1:3" s="11" customFormat="1" ht="18">
      <c r="A61" s="18" t="s">
        <v>509</v>
      </c>
      <c r="B61" s="25"/>
      <c r="C61" s="31"/>
    </row>
    <row r="62" spans="1:3" s="11" customFormat="1" ht="18">
      <c r="A62" s="36" t="s">
        <v>508</v>
      </c>
      <c r="B62" s="25"/>
      <c r="C62" s="29" t="s">
        <v>286</v>
      </c>
    </row>
    <row r="63" spans="2:3" s="11" customFormat="1" ht="18">
      <c r="B63" s="10"/>
      <c r="C63" s="29"/>
    </row>
    <row r="65" spans="4:9" ht="18">
      <c r="D65" s="18"/>
      <c r="E65" s="11"/>
      <c r="F65" s="11"/>
      <c r="G65" s="11"/>
      <c r="H65" s="95"/>
      <c r="I65" s="11"/>
    </row>
    <row r="66" spans="2:8" ht="18">
      <c r="B66" s="81"/>
      <c r="C66" s="96"/>
      <c r="D66" s="18"/>
      <c r="E66" s="11"/>
      <c r="F66" s="11"/>
      <c r="G66" s="11"/>
      <c r="H66" s="11"/>
    </row>
    <row r="67" spans="2:3" ht="18">
      <c r="B67" s="81"/>
      <c r="C67" s="96"/>
    </row>
  </sheetData>
  <sheetProtection/>
  <mergeCells count="14">
    <mergeCell ref="B9:C9"/>
    <mergeCell ref="B17:C17"/>
    <mergeCell ref="B15:C15"/>
    <mergeCell ref="B16:C16"/>
    <mergeCell ref="A55:A59"/>
    <mergeCell ref="A50:A51"/>
    <mergeCell ref="B1:C1"/>
    <mergeCell ref="B2:C2"/>
    <mergeCell ref="B3:C3"/>
    <mergeCell ref="B4:C4"/>
    <mergeCell ref="B8:C8"/>
    <mergeCell ref="A19:C19"/>
    <mergeCell ref="B10:C10"/>
    <mergeCell ref="B11:C11"/>
  </mergeCells>
  <printOptions/>
  <pageMargins left="1.1811023622047245" right="0.3937007874015748" top="0.7874015748031497" bottom="0.5905511811023623" header="0" footer="0"/>
  <pageSetup fitToHeight="2" fitToWidth="1" horizontalDpi="600" verticalDpi="600" orientation="portrait" paperSize="9" scale="77" r:id="rId1"/>
  <rowBreaks count="1" manualBreakCount="1">
    <brk id="34" max="255" man="1"/>
  </rowBreaks>
</worksheet>
</file>

<file path=xl/worksheets/sheet4.xml><?xml version="1.0" encoding="utf-8"?>
<worksheet xmlns="http://schemas.openxmlformats.org/spreadsheetml/2006/main" xmlns:r="http://schemas.openxmlformats.org/officeDocument/2006/relationships">
  <sheetPr>
    <tabColor rgb="FF00B050"/>
  </sheetPr>
  <dimension ref="A1:AJ58"/>
  <sheetViews>
    <sheetView view="pageBreakPreview" zoomScale="77" zoomScaleSheetLayoutView="77" zoomScalePageLayoutView="0" workbookViewId="0" topLeftCell="A5">
      <selection activeCell="E12" sqref="E12"/>
    </sheetView>
  </sheetViews>
  <sheetFormatPr defaultColWidth="9.125" defaultRowHeight="12.75"/>
  <cols>
    <col min="1" max="1" width="7.875" style="22" customWidth="1"/>
    <col min="2" max="2" width="76.25390625" style="22" customWidth="1"/>
    <col min="3" max="3" width="6.125" style="22" customWidth="1"/>
    <col min="4" max="4" width="5.125" style="22" customWidth="1"/>
    <col min="5" max="5" width="19.00390625" style="37" customWidth="1"/>
    <col min="6" max="6" width="8.125" style="22" customWidth="1"/>
    <col min="7" max="7" width="21.25390625" style="22" customWidth="1"/>
    <col min="8" max="36" width="9.125" style="22" customWidth="1"/>
    <col min="37" max="16384" width="9.125" style="12" customWidth="1"/>
  </cols>
  <sheetData>
    <row r="1" spans="2:5" ht="27" customHeight="1" hidden="1">
      <c r="B1" s="570" t="s">
        <v>639</v>
      </c>
      <c r="C1" s="570"/>
      <c r="D1" s="570"/>
      <c r="E1" s="571"/>
    </row>
    <row r="2" spans="2:5" ht="24" customHeight="1" hidden="1">
      <c r="B2" s="552" t="s">
        <v>527</v>
      </c>
      <c r="C2" s="552"/>
      <c r="D2" s="552"/>
      <c r="E2" s="553"/>
    </row>
    <row r="3" spans="2:5" ht="20.25" customHeight="1" hidden="1">
      <c r="B3" s="572" t="s">
        <v>528</v>
      </c>
      <c r="C3" s="572"/>
      <c r="D3" s="572"/>
      <c r="E3" s="553"/>
    </row>
    <row r="4" spans="2:5" ht="18" customHeight="1" hidden="1">
      <c r="B4" s="572" t="s">
        <v>673</v>
      </c>
      <c r="C4" s="572"/>
      <c r="D4" s="572"/>
      <c r="E4" s="572"/>
    </row>
    <row r="5" spans="2:5" ht="9.75" customHeight="1">
      <c r="B5" s="13"/>
      <c r="C5" s="13"/>
      <c r="D5" s="13"/>
      <c r="E5" s="51"/>
    </row>
    <row r="6" spans="2:5" ht="15" customHeight="1" hidden="1">
      <c r="B6" s="13"/>
      <c r="C6" s="13"/>
      <c r="D6" s="13"/>
      <c r="E6" s="51"/>
    </row>
    <row r="7" spans="2:5" ht="18" hidden="1">
      <c r="B7" s="13"/>
      <c r="C7" s="13"/>
      <c r="D7" s="13"/>
      <c r="E7" s="51"/>
    </row>
    <row r="8" spans="2:5" ht="18">
      <c r="B8" s="570" t="s">
        <v>579</v>
      </c>
      <c r="C8" s="570"/>
      <c r="D8" s="570"/>
      <c r="E8" s="571"/>
    </row>
    <row r="9" spans="2:5" ht="18">
      <c r="B9" s="552" t="s">
        <v>527</v>
      </c>
      <c r="C9" s="552"/>
      <c r="D9" s="552"/>
      <c r="E9" s="553"/>
    </row>
    <row r="10" spans="2:5" ht="18">
      <c r="B10" s="572" t="s">
        <v>528</v>
      </c>
      <c r="C10" s="572"/>
      <c r="D10" s="572"/>
      <c r="E10" s="553"/>
    </row>
    <row r="11" spans="1:5" ht="18">
      <c r="A11" s="13"/>
      <c r="B11" s="572" t="s">
        <v>757</v>
      </c>
      <c r="C11" s="572"/>
      <c r="D11" s="572"/>
      <c r="E11" s="553"/>
    </row>
    <row r="12" spans="1:5" ht="18">
      <c r="A12" s="13"/>
      <c r="B12" s="258"/>
      <c r="C12" s="258"/>
      <c r="D12" s="258"/>
      <c r="E12" s="197"/>
    </row>
    <row r="13" spans="1:5" ht="18">
      <c r="A13" s="13"/>
      <c r="B13" s="13"/>
      <c r="C13" s="13"/>
      <c r="D13" s="13"/>
      <c r="E13" s="51"/>
    </row>
    <row r="14" spans="1:5" ht="23.25" customHeight="1">
      <c r="A14" s="575" t="s">
        <v>428</v>
      </c>
      <c r="B14" s="576"/>
      <c r="C14" s="576"/>
      <c r="D14" s="576"/>
      <c r="E14" s="576"/>
    </row>
    <row r="15" spans="1:5" ht="20.25" customHeight="1">
      <c r="A15" s="573" t="s">
        <v>679</v>
      </c>
      <c r="B15" s="574"/>
      <c r="C15" s="574"/>
      <c r="D15" s="574"/>
      <c r="E15" s="574"/>
    </row>
    <row r="16" spans="1:5" ht="18.75" customHeight="1">
      <c r="A16" s="259"/>
      <c r="B16" s="260"/>
      <c r="C16" s="260"/>
      <c r="D16" s="260"/>
      <c r="E16" s="260"/>
    </row>
    <row r="17" spans="1:5" ht="15.75" customHeight="1">
      <c r="A17" s="13"/>
      <c r="E17" s="12"/>
    </row>
    <row r="18" ht="18">
      <c r="E18" s="30" t="s">
        <v>278</v>
      </c>
    </row>
    <row r="19" spans="1:5" ht="27" customHeight="1">
      <c r="A19" s="34" t="s">
        <v>231</v>
      </c>
      <c r="B19" s="34" t="s">
        <v>255</v>
      </c>
      <c r="C19" s="34" t="s">
        <v>163</v>
      </c>
      <c r="D19" s="34" t="s">
        <v>226</v>
      </c>
      <c r="E19" s="47" t="s">
        <v>216</v>
      </c>
    </row>
    <row r="20" spans="1:5" ht="18">
      <c r="A20" s="414">
        <v>1</v>
      </c>
      <c r="B20" s="414">
        <v>2</v>
      </c>
      <c r="C20" s="414">
        <v>3</v>
      </c>
      <c r="D20" s="414">
        <v>4</v>
      </c>
      <c r="E20" s="341">
        <v>5</v>
      </c>
    </row>
    <row r="21" spans="1:36" s="20" customFormat="1" ht="19.5" customHeight="1">
      <c r="A21" s="23"/>
      <c r="B21" s="478" t="s">
        <v>266</v>
      </c>
      <c r="C21" s="478"/>
      <c r="D21" s="478"/>
      <c r="E21" s="479">
        <f>E23+E30+E32+E35+E39+E44+E47+E50</f>
        <v>17438.7</v>
      </c>
      <c r="F21" s="24"/>
      <c r="G21" s="40"/>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row>
    <row r="22" spans="1:5" ht="15.75" customHeight="1">
      <c r="A22" s="23"/>
      <c r="B22" s="480" t="s">
        <v>267</v>
      </c>
      <c r="C22" s="480"/>
      <c r="D22" s="480"/>
      <c r="E22" s="315"/>
    </row>
    <row r="23" spans="1:7" ht="19.5" customHeight="1">
      <c r="A23" s="21">
        <v>1</v>
      </c>
      <c r="B23" s="481" t="s">
        <v>247</v>
      </c>
      <c r="C23" s="482" t="s">
        <v>228</v>
      </c>
      <c r="D23" s="482" t="s">
        <v>164</v>
      </c>
      <c r="E23" s="483">
        <f>E24+E25+E26+E28+E29+E27</f>
        <v>4874.2</v>
      </c>
      <c r="G23" s="37"/>
    </row>
    <row r="24" spans="1:5" ht="37.5" customHeight="1">
      <c r="A24" s="23"/>
      <c r="B24" s="313" t="s">
        <v>213</v>
      </c>
      <c r="C24" s="314" t="s">
        <v>228</v>
      </c>
      <c r="D24" s="314" t="s">
        <v>229</v>
      </c>
      <c r="E24" s="315">
        <f>'прил 6 (ведомст.)'!J32</f>
        <v>726.3</v>
      </c>
    </row>
    <row r="25" spans="1:5" ht="57.75" customHeight="1">
      <c r="A25" s="23"/>
      <c r="B25" s="313" t="s">
        <v>271</v>
      </c>
      <c r="C25" s="314" t="s">
        <v>228</v>
      </c>
      <c r="D25" s="314" t="s">
        <v>232</v>
      </c>
      <c r="E25" s="315">
        <f>'прил 6 (ведомст.)'!J38</f>
        <v>3707.7</v>
      </c>
    </row>
    <row r="26" spans="1:5" ht="37.5" customHeight="1">
      <c r="A26" s="23"/>
      <c r="B26" s="313" t="s">
        <v>233</v>
      </c>
      <c r="C26" s="314" t="s">
        <v>228</v>
      </c>
      <c r="D26" s="314" t="s">
        <v>221</v>
      </c>
      <c r="E26" s="315">
        <f>'прил 6 (ведомст.)'!J24+'прил 6 (ведомст.)'!J49</f>
        <v>45.4</v>
      </c>
    </row>
    <row r="27" spans="1:5" ht="21.75" customHeight="1" hidden="1">
      <c r="A27" s="23"/>
      <c r="B27" s="484" t="s">
        <v>14</v>
      </c>
      <c r="C27" s="314" t="s">
        <v>228</v>
      </c>
      <c r="D27" s="314" t="s">
        <v>9</v>
      </c>
      <c r="E27" s="315">
        <f>'прил 6 (ведомст.)'!J55</f>
        <v>0</v>
      </c>
    </row>
    <row r="28" spans="1:5" ht="21" customHeight="1">
      <c r="A28" s="23"/>
      <c r="B28" s="313" t="s">
        <v>262</v>
      </c>
      <c r="C28" s="314" t="s">
        <v>228</v>
      </c>
      <c r="D28" s="314" t="s">
        <v>222</v>
      </c>
      <c r="E28" s="315">
        <f>'прил 6 (ведомст.)'!J61</f>
        <v>30</v>
      </c>
    </row>
    <row r="29" spans="1:5" ht="18">
      <c r="A29" s="23"/>
      <c r="B29" s="313" t="s">
        <v>263</v>
      </c>
      <c r="C29" s="314" t="s">
        <v>228</v>
      </c>
      <c r="D29" s="314" t="s">
        <v>237</v>
      </c>
      <c r="E29" s="315">
        <f>'прил 6 (ведомст.)'!J67</f>
        <v>364.8</v>
      </c>
    </row>
    <row r="30" spans="1:36" s="19" customFormat="1" ht="18.75" customHeight="1">
      <c r="A30" s="38">
        <v>2</v>
      </c>
      <c r="B30" s="485" t="s">
        <v>258</v>
      </c>
      <c r="C30" s="486" t="s">
        <v>229</v>
      </c>
      <c r="D30" s="486" t="s">
        <v>164</v>
      </c>
      <c r="E30" s="483">
        <f>E31</f>
        <v>245.3</v>
      </c>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row>
    <row r="31" spans="1:36" s="19" customFormat="1" ht="19.5" customHeight="1">
      <c r="A31" s="38"/>
      <c r="B31" s="313" t="s">
        <v>259</v>
      </c>
      <c r="C31" s="314" t="s">
        <v>229</v>
      </c>
      <c r="D31" s="314" t="s">
        <v>230</v>
      </c>
      <c r="E31" s="315">
        <f>'прил 6 (ведомст.)'!J95</f>
        <v>245.3</v>
      </c>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row>
    <row r="32" spans="1:36" s="19" customFormat="1" ht="38.25" customHeight="1">
      <c r="A32" s="149">
        <v>3</v>
      </c>
      <c r="B32" s="481" t="s">
        <v>264</v>
      </c>
      <c r="C32" s="482" t="s">
        <v>230</v>
      </c>
      <c r="D32" s="482" t="s">
        <v>164</v>
      </c>
      <c r="E32" s="483">
        <f>E33+E34</f>
        <v>50</v>
      </c>
      <c r="F32" s="24"/>
      <c r="G32" s="357"/>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row>
    <row r="33" spans="1:5" ht="37.5" customHeight="1" hidden="1">
      <c r="A33" s="21"/>
      <c r="B33" s="313" t="s">
        <v>254</v>
      </c>
      <c r="C33" s="314" t="s">
        <v>230</v>
      </c>
      <c r="D33" s="314" t="s">
        <v>224</v>
      </c>
      <c r="E33" s="315">
        <f>'прил 6 (ведомст.)'!J103</f>
        <v>0</v>
      </c>
    </row>
    <row r="34" spans="1:5" ht="36.75">
      <c r="A34" s="23"/>
      <c r="B34" s="313" t="s">
        <v>696</v>
      </c>
      <c r="C34" s="314" t="s">
        <v>230</v>
      </c>
      <c r="D34" s="314" t="s">
        <v>220</v>
      </c>
      <c r="E34" s="315">
        <f>'прил 6 (ведомст.)'!J113</f>
        <v>50</v>
      </c>
    </row>
    <row r="35" spans="1:5" ht="18.75" customHeight="1">
      <c r="A35" s="21">
        <v>4</v>
      </c>
      <c r="B35" s="481" t="s">
        <v>265</v>
      </c>
      <c r="C35" s="482" t="s">
        <v>232</v>
      </c>
      <c r="D35" s="482" t="s">
        <v>164</v>
      </c>
      <c r="E35" s="483">
        <f>E36+E38</f>
        <v>3959.3</v>
      </c>
    </row>
    <row r="36" spans="1:7" ht="18.75" customHeight="1">
      <c r="A36" s="21"/>
      <c r="B36" s="313" t="s">
        <v>238</v>
      </c>
      <c r="C36" s="314" t="s">
        <v>232</v>
      </c>
      <c r="D36" s="314" t="s">
        <v>224</v>
      </c>
      <c r="E36" s="315">
        <f>'прил 6 (ведомст.)'!J133</f>
        <v>3874.3</v>
      </c>
      <c r="G36" s="54"/>
    </row>
    <row r="37" spans="1:7" ht="38.25" customHeight="1" hidden="1">
      <c r="A37" s="21"/>
      <c r="B37" s="313" t="s">
        <v>565</v>
      </c>
      <c r="C37" s="314" t="s">
        <v>232</v>
      </c>
      <c r="D37" s="314" t="s">
        <v>224</v>
      </c>
      <c r="E37" s="315"/>
      <c r="G37" s="54"/>
    </row>
    <row r="38" spans="1:5" ht="17.25" customHeight="1">
      <c r="A38" s="23"/>
      <c r="B38" s="313" t="s">
        <v>212</v>
      </c>
      <c r="C38" s="314" t="s">
        <v>232</v>
      </c>
      <c r="D38" s="314" t="s">
        <v>218</v>
      </c>
      <c r="E38" s="315">
        <f>'прил 6 (ведомст.)'!J149</f>
        <v>85</v>
      </c>
    </row>
    <row r="39" spans="1:5" ht="18.75" customHeight="1">
      <c r="A39" s="38">
        <v>5</v>
      </c>
      <c r="B39" s="481" t="s">
        <v>215</v>
      </c>
      <c r="C39" s="482" t="s">
        <v>219</v>
      </c>
      <c r="D39" s="482" t="s">
        <v>164</v>
      </c>
      <c r="E39" s="483">
        <f>E41+E42+E43+E40</f>
        <v>520</v>
      </c>
    </row>
    <row r="40" spans="1:5" ht="18" hidden="1">
      <c r="A40" s="38"/>
      <c r="B40" s="307" t="s">
        <v>466</v>
      </c>
      <c r="C40" s="487" t="s">
        <v>219</v>
      </c>
      <c r="D40" s="487" t="s">
        <v>228</v>
      </c>
      <c r="E40" s="483">
        <f>'прил 6 (ведомст.)'!J166</f>
        <v>0</v>
      </c>
    </row>
    <row r="41" spans="1:5" ht="23.25" customHeight="1" hidden="1">
      <c r="A41" s="38"/>
      <c r="B41" s="488" t="s">
        <v>309</v>
      </c>
      <c r="C41" s="487" t="s">
        <v>219</v>
      </c>
      <c r="D41" s="487" t="s">
        <v>229</v>
      </c>
      <c r="E41" s="489">
        <f>'прил 6 (ведомст.)'!J172</f>
        <v>0</v>
      </c>
    </row>
    <row r="42" spans="1:5" ht="16.5" customHeight="1">
      <c r="A42" s="23"/>
      <c r="B42" s="490" t="s">
        <v>289</v>
      </c>
      <c r="C42" s="314" t="s">
        <v>219</v>
      </c>
      <c r="D42" s="314" t="s">
        <v>230</v>
      </c>
      <c r="E42" s="489">
        <f>'прил 6 (ведомст.)'!J181</f>
        <v>520</v>
      </c>
    </row>
    <row r="43" spans="1:5" ht="21" customHeight="1" hidden="1">
      <c r="A43" s="23"/>
      <c r="B43" s="313" t="s">
        <v>450</v>
      </c>
      <c r="C43" s="314" t="s">
        <v>219</v>
      </c>
      <c r="D43" s="314" t="s">
        <v>219</v>
      </c>
      <c r="E43" s="489">
        <f>'прил 6 (ведомст.)'!J205</f>
        <v>0</v>
      </c>
    </row>
    <row r="44" spans="1:5" ht="18" customHeight="1" hidden="1">
      <c r="A44" s="38">
        <v>6</v>
      </c>
      <c r="B44" s="485" t="s">
        <v>8</v>
      </c>
      <c r="C44" s="486" t="s">
        <v>9</v>
      </c>
      <c r="D44" s="486" t="s">
        <v>164</v>
      </c>
      <c r="E44" s="491">
        <f>E46+E45</f>
        <v>0</v>
      </c>
    </row>
    <row r="45" spans="1:5" ht="36.75" hidden="1">
      <c r="A45" s="38"/>
      <c r="B45" s="351" t="s">
        <v>496</v>
      </c>
      <c r="C45" s="487" t="s">
        <v>9</v>
      </c>
      <c r="D45" s="487" t="s">
        <v>219</v>
      </c>
      <c r="E45" s="489">
        <f>'прил 6 (ведомст.)'!J212</f>
        <v>0</v>
      </c>
    </row>
    <row r="46" spans="1:5" ht="16.5" customHeight="1" hidden="1">
      <c r="A46" s="23"/>
      <c r="B46" s="492" t="s">
        <v>485</v>
      </c>
      <c r="C46" s="314" t="s">
        <v>9</v>
      </c>
      <c r="D46" s="314" t="s">
        <v>9</v>
      </c>
      <c r="E46" s="489">
        <f>'прил 6 (ведомст.)'!J218</f>
        <v>0</v>
      </c>
    </row>
    <row r="47" spans="1:5" ht="18.75" customHeight="1">
      <c r="A47" s="21">
        <v>6</v>
      </c>
      <c r="B47" s="481" t="s">
        <v>210</v>
      </c>
      <c r="C47" s="482" t="s">
        <v>223</v>
      </c>
      <c r="D47" s="482" t="s">
        <v>164</v>
      </c>
      <c r="E47" s="483">
        <f>E48+E49</f>
        <v>7789.900000000001</v>
      </c>
    </row>
    <row r="48" spans="1:5" ht="18" customHeight="1">
      <c r="A48" s="23"/>
      <c r="B48" s="313" t="s">
        <v>274</v>
      </c>
      <c r="C48" s="314" t="s">
        <v>223</v>
      </c>
      <c r="D48" s="314" t="s">
        <v>228</v>
      </c>
      <c r="E48" s="315">
        <f>'прил 6 (ведомст.)'!J230</f>
        <v>5704.1</v>
      </c>
    </row>
    <row r="49" spans="1:5" ht="21.75" customHeight="1">
      <c r="A49" s="21"/>
      <c r="B49" s="313" t="s">
        <v>239</v>
      </c>
      <c r="C49" s="314" t="s">
        <v>223</v>
      </c>
      <c r="D49" s="314" t="s">
        <v>232</v>
      </c>
      <c r="E49" s="315">
        <f>'прил 6 (ведомст.)'!J255</f>
        <v>2085.8</v>
      </c>
    </row>
    <row r="50" spans="1:5" ht="18.75" customHeight="1" hidden="1">
      <c r="A50" s="38">
        <v>8</v>
      </c>
      <c r="B50" s="493" t="s">
        <v>234</v>
      </c>
      <c r="C50" s="494" t="s">
        <v>222</v>
      </c>
      <c r="D50" s="494" t="s">
        <v>164</v>
      </c>
      <c r="E50" s="491">
        <f>E52</f>
        <v>0</v>
      </c>
    </row>
    <row r="51" spans="1:5" ht="18" hidden="1">
      <c r="A51" s="23"/>
      <c r="B51" s="495" t="s">
        <v>277</v>
      </c>
      <c r="C51" s="496"/>
      <c r="D51" s="496"/>
      <c r="E51" s="489"/>
    </row>
    <row r="52" spans="1:5" ht="18" customHeight="1" hidden="1">
      <c r="A52" s="23"/>
      <c r="B52" s="495" t="s">
        <v>3</v>
      </c>
      <c r="C52" s="496" t="s">
        <v>222</v>
      </c>
      <c r="D52" s="496" t="s">
        <v>229</v>
      </c>
      <c r="E52" s="489">
        <f>'прил 6 (ведомст.)'!J269</f>
        <v>0</v>
      </c>
    </row>
    <row r="53" ht="15" customHeight="1"/>
    <row r="54" ht="12" customHeight="1"/>
    <row r="55" ht="12" customHeight="1"/>
    <row r="56" spans="1:5" s="11" customFormat="1" ht="18">
      <c r="A56" s="18" t="s">
        <v>511</v>
      </c>
      <c r="B56" s="31"/>
      <c r="C56" s="31"/>
      <c r="D56" s="31"/>
      <c r="E56" s="41"/>
    </row>
    <row r="57" spans="1:5" s="11" customFormat="1" ht="18">
      <c r="A57" s="36" t="s">
        <v>508</v>
      </c>
      <c r="B57" s="29"/>
      <c r="C57" s="29"/>
      <c r="D57" s="29"/>
      <c r="E57" s="41" t="s">
        <v>286</v>
      </c>
    </row>
    <row r="58" s="11" customFormat="1" ht="18">
      <c r="E58" s="42"/>
    </row>
  </sheetData>
  <sheetProtection/>
  <mergeCells count="10">
    <mergeCell ref="B1:E1"/>
    <mergeCell ref="B2:E2"/>
    <mergeCell ref="B3:E3"/>
    <mergeCell ref="B4:E4"/>
    <mergeCell ref="A15:E15"/>
    <mergeCell ref="B8:E8"/>
    <mergeCell ref="A14:E14"/>
    <mergeCell ref="B9:E9"/>
    <mergeCell ref="B10:E10"/>
    <mergeCell ref="B11:E11"/>
  </mergeCells>
  <printOptions/>
  <pageMargins left="1.1811023622047245" right="0.3937007874015748" top="0.7874015748031497" bottom="0.5905511811023623" header="0" footer="0"/>
  <pageSetup fitToHeight="2"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L182"/>
  <sheetViews>
    <sheetView view="pageBreakPreview" zoomScale="70" zoomScaleNormal="80" zoomScaleSheetLayoutView="70" zoomScalePageLayoutView="0" workbookViewId="0" topLeftCell="B11">
      <selection activeCell="H15" sqref="H15"/>
    </sheetView>
  </sheetViews>
  <sheetFormatPr defaultColWidth="9.125" defaultRowHeight="12.75"/>
  <cols>
    <col min="1" max="1" width="6.875" style="2" hidden="1" customWidth="1"/>
    <col min="2" max="2" width="5.25390625" style="2" customWidth="1"/>
    <col min="3" max="3" width="87.25390625" style="14" customWidth="1"/>
    <col min="4" max="4" width="11.125" style="6" hidden="1" customWidth="1"/>
    <col min="5" max="5" width="17.50390625" style="6" customWidth="1"/>
    <col min="6" max="6" width="6.125" style="28" customWidth="1"/>
    <col min="7" max="7" width="11.125" style="28" customWidth="1"/>
    <col min="8" max="8" width="27.875" style="1" customWidth="1"/>
    <col min="9" max="9" width="10.00390625" style="1" customWidth="1"/>
    <col min="10" max="11" width="9.125" style="1" customWidth="1"/>
    <col min="12" max="12" width="9.625" style="1" bestFit="1" customWidth="1"/>
    <col min="13" max="16384" width="9.125" style="1" customWidth="1"/>
  </cols>
  <sheetData>
    <row r="1" spans="3:7" ht="21" customHeight="1" hidden="1">
      <c r="C1" s="570" t="s">
        <v>518</v>
      </c>
      <c r="D1" s="570"/>
      <c r="E1" s="570"/>
      <c r="F1" s="570"/>
      <c r="G1" s="570"/>
    </row>
    <row r="2" spans="3:7" ht="18" hidden="1">
      <c r="C2" s="552" t="s">
        <v>169</v>
      </c>
      <c r="D2" s="552"/>
      <c r="E2" s="552"/>
      <c r="F2" s="552"/>
      <c r="G2" s="552"/>
    </row>
    <row r="3" spans="3:7" ht="18" hidden="1">
      <c r="C3" s="572" t="s">
        <v>170</v>
      </c>
      <c r="D3" s="572"/>
      <c r="E3" s="572"/>
      <c r="F3" s="572"/>
      <c r="G3" s="572"/>
    </row>
    <row r="4" spans="3:7" ht="18" hidden="1">
      <c r="C4" s="572" t="s">
        <v>504</v>
      </c>
      <c r="D4" s="572"/>
      <c r="E4" s="572"/>
      <c r="F4" s="572"/>
      <c r="G4" s="572"/>
    </row>
    <row r="5" spans="1:7" ht="18" hidden="1">
      <c r="A5" s="3"/>
      <c r="B5" s="3"/>
      <c r="C5" s="15"/>
      <c r="D5" s="7"/>
      <c r="E5" s="7"/>
      <c r="F5" s="27"/>
      <c r="G5" s="27"/>
    </row>
    <row r="6" spans="1:7" ht="18" hidden="1">
      <c r="A6" s="3"/>
      <c r="B6" s="3"/>
      <c r="C6" s="15"/>
      <c r="D6" s="7"/>
      <c r="E6" s="7"/>
      <c r="F6" s="27"/>
      <c r="G6" s="27"/>
    </row>
    <row r="7" spans="1:7" ht="36" customHeight="1" hidden="1">
      <c r="A7" s="3"/>
      <c r="B7" s="3"/>
      <c r="C7" s="570" t="s">
        <v>640</v>
      </c>
      <c r="D7" s="571"/>
      <c r="E7" s="571"/>
      <c r="F7" s="571"/>
      <c r="G7" s="571"/>
    </row>
    <row r="8" spans="1:7" ht="22.5" customHeight="1" hidden="1">
      <c r="A8" s="3"/>
      <c r="B8" s="3"/>
      <c r="C8" s="552" t="s">
        <v>561</v>
      </c>
      <c r="D8" s="553"/>
      <c r="E8" s="553"/>
      <c r="F8" s="553"/>
      <c r="G8" s="553"/>
    </row>
    <row r="9" spans="1:7" ht="27" customHeight="1" hidden="1">
      <c r="A9" s="3"/>
      <c r="B9" s="3"/>
      <c r="C9" s="572" t="s">
        <v>562</v>
      </c>
      <c r="D9" s="553"/>
      <c r="E9" s="553"/>
      <c r="F9" s="553"/>
      <c r="G9" s="553"/>
    </row>
    <row r="10" spans="1:7" ht="20.25" customHeight="1" hidden="1">
      <c r="A10" s="3"/>
      <c r="B10" s="3"/>
      <c r="C10" s="572" t="s">
        <v>674</v>
      </c>
      <c r="D10" s="553"/>
      <c r="E10" s="553"/>
      <c r="F10" s="553"/>
      <c r="G10" s="553"/>
    </row>
    <row r="11" spans="1:7" ht="9" customHeight="1">
      <c r="A11" s="3"/>
      <c r="B11" s="3"/>
      <c r="C11" s="258"/>
      <c r="D11" s="197"/>
      <c r="E11" s="197"/>
      <c r="F11" s="197"/>
      <c r="G11" s="197"/>
    </row>
    <row r="12" spans="1:7" ht="15.75" customHeight="1">
      <c r="A12" s="3"/>
      <c r="B12" s="3"/>
      <c r="C12" s="570" t="s">
        <v>580</v>
      </c>
      <c r="D12" s="571"/>
      <c r="E12" s="571"/>
      <c r="F12" s="571"/>
      <c r="G12" s="571"/>
    </row>
    <row r="13" spans="1:7" ht="18">
      <c r="A13" s="3"/>
      <c r="B13" s="3"/>
      <c r="C13" s="552" t="s">
        <v>561</v>
      </c>
      <c r="D13" s="553"/>
      <c r="E13" s="553"/>
      <c r="F13" s="553"/>
      <c r="G13" s="553"/>
    </row>
    <row r="14" spans="1:7" ht="18">
      <c r="A14" s="3"/>
      <c r="B14" s="3"/>
      <c r="C14" s="572" t="s">
        <v>562</v>
      </c>
      <c r="D14" s="553"/>
      <c r="E14" s="553"/>
      <c r="F14" s="553"/>
      <c r="G14" s="553"/>
    </row>
    <row r="15" spans="1:7" ht="18">
      <c r="A15" s="3"/>
      <c r="B15" s="3"/>
      <c r="C15" s="572" t="s">
        <v>758</v>
      </c>
      <c r="D15" s="553"/>
      <c r="E15" s="553"/>
      <c r="F15" s="553"/>
      <c r="G15" s="553"/>
    </row>
    <row r="16" spans="1:7" ht="4.5" customHeight="1">
      <c r="A16" s="3"/>
      <c r="B16" s="3"/>
      <c r="C16" s="15"/>
      <c r="D16" s="7"/>
      <c r="E16" s="7"/>
      <c r="F16" s="27"/>
      <c r="G16" s="27"/>
    </row>
    <row r="17" spans="1:7" ht="79.5" customHeight="1">
      <c r="A17" s="170" t="s">
        <v>168</v>
      </c>
      <c r="B17" s="587" t="s">
        <v>681</v>
      </c>
      <c r="C17" s="588"/>
      <c r="D17" s="588"/>
      <c r="E17" s="588"/>
      <c r="F17" s="588"/>
      <c r="G17" s="588"/>
    </row>
    <row r="18" spans="1:7" ht="15" customHeight="1" hidden="1">
      <c r="A18" s="52"/>
      <c r="B18" s="52"/>
      <c r="C18" s="46"/>
      <c r="D18" s="46"/>
      <c r="E18" s="46"/>
      <c r="F18" s="46"/>
      <c r="G18" s="46"/>
    </row>
    <row r="19" spans="1:7" ht="15.75" customHeight="1">
      <c r="A19" s="3"/>
      <c r="B19" s="3"/>
      <c r="C19" s="16"/>
      <c r="D19" s="8"/>
      <c r="E19" s="3"/>
      <c r="F19" s="585" t="s">
        <v>278</v>
      </c>
      <c r="G19" s="586"/>
    </row>
    <row r="20" spans="1:7" ht="21" customHeight="1">
      <c r="A20" s="577" t="s">
        <v>269</v>
      </c>
      <c r="B20" s="580" t="s">
        <v>231</v>
      </c>
      <c r="C20" s="579" t="s">
        <v>255</v>
      </c>
      <c r="D20" s="173" t="s">
        <v>227</v>
      </c>
      <c r="E20" s="582" t="s">
        <v>107</v>
      </c>
      <c r="F20" s="583" t="s">
        <v>108</v>
      </c>
      <c r="G20" s="584" t="s">
        <v>216</v>
      </c>
    </row>
    <row r="21" spans="1:7" ht="15" customHeight="1">
      <c r="A21" s="578"/>
      <c r="B21" s="581"/>
      <c r="C21" s="578"/>
      <c r="D21" s="172"/>
      <c r="E21" s="581"/>
      <c r="F21" s="581"/>
      <c r="G21" s="581"/>
    </row>
    <row r="22" spans="1:8" ht="13.5" customHeight="1">
      <c r="A22" s="39">
        <v>1</v>
      </c>
      <c r="B22" s="39">
        <v>1</v>
      </c>
      <c r="C22" s="48">
        <v>2</v>
      </c>
      <c r="D22" s="9" t="s">
        <v>251</v>
      </c>
      <c r="E22" s="9" t="s">
        <v>249</v>
      </c>
      <c r="F22" s="32">
        <v>4</v>
      </c>
      <c r="G22" s="32">
        <v>5</v>
      </c>
      <c r="H22" s="55"/>
    </row>
    <row r="23" spans="1:8" ht="18" customHeight="1">
      <c r="A23" s="39"/>
      <c r="B23" s="39"/>
      <c r="C23" s="230" t="s">
        <v>171</v>
      </c>
      <c r="D23" s="231"/>
      <c r="E23" s="231"/>
      <c r="F23" s="232"/>
      <c r="G23" s="242">
        <f>G24+G52+G58+G63+G78+G87+G93+G104+G142+G167+G172</f>
        <v>17438.7</v>
      </c>
      <c r="H23" s="325"/>
    </row>
    <row r="24" spans="1:8" ht="39" customHeight="1">
      <c r="A24" s="39"/>
      <c r="B24" s="150">
        <v>1</v>
      </c>
      <c r="C24" s="226" t="s">
        <v>63</v>
      </c>
      <c r="D24" s="198"/>
      <c r="E24" s="208" t="s">
        <v>355</v>
      </c>
      <c r="F24" s="204"/>
      <c r="G24" s="242">
        <f>G29+G25</f>
        <v>7789.900000000001</v>
      </c>
      <c r="H24" s="55"/>
    </row>
    <row r="25" spans="1:8" ht="39" customHeight="1">
      <c r="A25" s="39"/>
      <c r="B25" s="419"/>
      <c r="C25" s="190" t="s">
        <v>648</v>
      </c>
      <c r="D25" s="198"/>
      <c r="E25" s="418" t="s">
        <v>645</v>
      </c>
      <c r="F25" s="204"/>
      <c r="G25" s="422">
        <f>G28</f>
        <v>2085.8</v>
      </c>
      <c r="H25" s="55"/>
    </row>
    <row r="26" spans="1:8" ht="39" customHeight="1">
      <c r="A26" s="39"/>
      <c r="B26" s="419"/>
      <c r="C26" s="190" t="s">
        <v>647</v>
      </c>
      <c r="D26" s="198"/>
      <c r="E26" s="418" t="s">
        <v>646</v>
      </c>
      <c r="F26" s="204"/>
      <c r="G26" s="422">
        <f>G28</f>
        <v>2085.8</v>
      </c>
      <c r="H26" s="55"/>
    </row>
    <row r="27" spans="1:8" ht="39" customHeight="1">
      <c r="A27" s="39"/>
      <c r="B27" s="150"/>
      <c r="C27" s="190" t="s">
        <v>699</v>
      </c>
      <c r="D27" s="198"/>
      <c r="E27" s="418" t="s">
        <v>746</v>
      </c>
      <c r="F27" s="204"/>
      <c r="G27" s="422">
        <f>G28</f>
        <v>2085.8</v>
      </c>
      <c r="H27" s="55"/>
    </row>
    <row r="28" spans="1:8" ht="39" customHeight="1">
      <c r="A28" s="39"/>
      <c r="B28" s="150"/>
      <c r="C28" s="190" t="s">
        <v>431</v>
      </c>
      <c r="D28" s="198"/>
      <c r="E28" s="199" t="s">
        <v>746</v>
      </c>
      <c r="F28" s="420">
        <v>200</v>
      </c>
      <c r="G28" s="421">
        <f>'прил 6 (ведомст.)'!J261</f>
        <v>2085.8</v>
      </c>
      <c r="H28" s="55"/>
    </row>
    <row r="29" spans="1:8" ht="24" customHeight="1">
      <c r="A29" s="39"/>
      <c r="B29" s="175"/>
      <c r="C29" s="266" t="s">
        <v>471</v>
      </c>
      <c r="D29" s="199"/>
      <c r="E29" s="199" t="s">
        <v>356</v>
      </c>
      <c r="F29" s="205"/>
      <c r="G29" s="209">
        <f>G30+G43+G46+G49</f>
        <v>5704.1</v>
      </c>
      <c r="H29" s="55"/>
    </row>
    <row r="30" spans="1:8" ht="24" customHeight="1">
      <c r="A30" s="39"/>
      <c r="B30" s="175"/>
      <c r="C30" s="190" t="s">
        <v>379</v>
      </c>
      <c r="D30" s="199"/>
      <c r="E30" s="199" t="s">
        <v>357</v>
      </c>
      <c r="F30" s="205"/>
      <c r="G30" s="209">
        <f>G31+G41+G36+G37+G39</f>
        <v>5568.1</v>
      </c>
      <c r="H30" s="55"/>
    </row>
    <row r="31" spans="1:8" ht="61.5" customHeight="1">
      <c r="A31" s="39"/>
      <c r="B31" s="165"/>
      <c r="C31" s="190" t="s">
        <v>192</v>
      </c>
      <c r="D31" s="199"/>
      <c r="E31" s="199" t="s">
        <v>358</v>
      </c>
      <c r="F31" s="205"/>
      <c r="G31" s="209">
        <f>G32+G33+G34</f>
        <v>5568.1</v>
      </c>
      <c r="H31" s="55"/>
    </row>
    <row r="32" spans="1:8" ht="65.25" customHeight="1">
      <c r="A32" s="39"/>
      <c r="B32" s="165"/>
      <c r="C32" s="190" t="s">
        <v>704</v>
      </c>
      <c r="D32" s="199"/>
      <c r="E32" s="199" t="s">
        <v>358</v>
      </c>
      <c r="F32" s="205">
        <v>100</v>
      </c>
      <c r="G32" s="209">
        <f>'прил 6 (ведомст.)'!J239</f>
        <v>5216</v>
      </c>
      <c r="H32" s="55"/>
    </row>
    <row r="33" spans="1:8" ht="45.75" customHeight="1">
      <c r="A33" s="39"/>
      <c r="B33" s="165"/>
      <c r="C33" s="266" t="s">
        <v>431</v>
      </c>
      <c r="D33" s="199"/>
      <c r="E33" s="199" t="s">
        <v>358</v>
      </c>
      <c r="F33" s="205">
        <v>200</v>
      </c>
      <c r="G33" s="316">
        <f>'прил 6 (ведомст.)'!J240</f>
        <v>340.29999999999995</v>
      </c>
      <c r="H33" s="55"/>
    </row>
    <row r="34" spans="1:8" s="336" customFormat="1" ht="22.5" customHeight="1">
      <c r="A34" s="339"/>
      <c r="B34" s="165"/>
      <c r="C34" s="307" t="s">
        <v>152</v>
      </c>
      <c r="D34" s="309"/>
      <c r="E34" s="309" t="s">
        <v>358</v>
      </c>
      <c r="F34" s="341">
        <v>800</v>
      </c>
      <c r="G34" s="316">
        <f>'прил 6 (ведомст.)'!J241</f>
        <v>11.8</v>
      </c>
      <c r="H34" s="335"/>
    </row>
    <row r="35" spans="1:8" s="336" customFormat="1" ht="30" customHeight="1" hidden="1">
      <c r="A35" s="339"/>
      <c r="B35" s="165"/>
      <c r="C35" s="307" t="s">
        <v>633</v>
      </c>
      <c r="D35" s="309"/>
      <c r="E35" s="309" t="s">
        <v>634</v>
      </c>
      <c r="F35" s="341"/>
      <c r="G35" s="316">
        <f>G36</f>
        <v>0</v>
      </c>
      <c r="H35" s="335"/>
    </row>
    <row r="36" spans="1:8" ht="36.75" hidden="1">
      <c r="A36" s="39"/>
      <c r="B36" s="165"/>
      <c r="C36" s="307" t="s">
        <v>431</v>
      </c>
      <c r="D36" s="309"/>
      <c r="E36" s="309" t="s">
        <v>634</v>
      </c>
      <c r="F36" s="341">
        <v>200</v>
      </c>
      <c r="G36" s="316">
        <f>'прил 6 (ведомст.)'!J243</f>
        <v>0</v>
      </c>
      <c r="H36" s="55"/>
    </row>
    <row r="37" spans="1:12" ht="18" hidden="1">
      <c r="A37" s="39"/>
      <c r="B37" s="165"/>
      <c r="C37" s="307" t="s">
        <v>587</v>
      </c>
      <c r="D37" s="309"/>
      <c r="E37" s="309" t="s">
        <v>586</v>
      </c>
      <c r="F37" s="341"/>
      <c r="G37" s="316">
        <f>G38</f>
        <v>0</v>
      </c>
      <c r="H37" s="55"/>
      <c r="L37" s="356">
        <f>G24+G63+G78+G87+G104+G142+G167+G172</f>
        <v>17438.7</v>
      </c>
    </row>
    <row r="38" spans="1:8" ht="36.75" hidden="1">
      <c r="A38" s="39"/>
      <c r="B38" s="165"/>
      <c r="C38" s="307" t="s">
        <v>431</v>
      </c>
      <c r="D38" s="309"/>
      <c r="E38" s="309" t="s">
        <v>586</v>
      </c>
      <c r="F38" s="341">
        <v>200</v>
      </c>
      <c r="G38" s="316"/>
      <c r="H38" s="55"/>
    </row>
    <row r="39" spans="1:8" ht="40.5" customHeight="1" hidden="1">
      <c r="A39" s="39"/>
      <c r="B39" s="165"/>
      <c r="C39" s="307" t="s">
        <v>584</v>
      </c>
      <c r="D39" s="309"/>
      <c r="E39" s="309" t="s">
        <v>493</v>
      </c>
      <c r="F39" s="341"/>
      <c r="G39" s="316">
        <f>G40</f>
        <v>0</v>
      </c>
      <c r="H39" s="55"/>
    </row>
    <row r="40" spans="1:8" ht="58.5" customHeight="1" hidden="1">
      <c r="A40" s="39"/>
      <c r="B40" s="165"/>
      <c r="C40" s="307" t="s">
        <v>147</v>
      </c>
      <c r="D40" s="309"/>
      <c r="E40" s="309" t="s">
        <v>493</v>
      </c>
      <c r="F40" s="341">
        <v>100</v>
      </c>
      <c r="G40" s="316">
        <f>'прил 6 (ведомст.)'!J245</f>
        <v>0</v>
      </c>
      <c r="H40" s="55"/>
    </row>
    <row r="41" spans="1:8" ht="24.75" customHeight="1" hidden="1">
      <c r="A41" s="39"/>
      <c r="B41" s="165"/>
      <c r="C41" s="307" t="s">
        <v>193</v>
      </c>
      <c r="D41" s="309"/>
      <c r="E41" s="309" t="s">
        <v>359</v>
      </c>
      <c r="F41" s="341"/>
      <c r="G41" s="316">
        <f>G42</f>
        <v>0</v>
      </c>
      <c r="H41" s="55"/>
    </row>
    <row r="42" spans="1:8" s="4" customFormat="1" ht="77.25" customHeight="1" hidden="1">
      <c r="A42" s="43">
        <v>1</v>
      </c>
      <c r="B42" s="162"/>
      <c r="C42" s="311" t="s">
        <v>147</v>
      </c>
      <c r="D42" s="309"/>
      <c r="E42" s="309" t="s">
        <v>359</v>
      </c>
      <c r="F42" s="341">
        <v>100</v>
      </c>
      <c r="G42" s="311">
        <f>'прил 6 (ведомст.)'!J247</f>
        <v>0</v>
      </c>
      <c r="H42" s="55"/>
    </row>
    <row r="43" spans="1:8" s="4" customFormat="1" ht="49.5" customHeight="1">
      <c r="A43" s="43"/>
      <c r="B43" s="162"/>
      <c r="C43" s="311" t="s">
        <v>381</v>
      </c>
      <c r="D43" s="309"/>
      <c r="E43" s="309" t="s">
        <v>380</v>
      </c>
      <c r="F43" s="341"/>
      <c r="G43" s="311">
        <f>G44</f>
        <v>70</v>
      </c>
      <c r="H43" s="55"/>
    </row>
    <row r="44" spans="1:8" s="4" customFormat="1" ht="24" customHeight="1">
      <c r="A44" s="43"/>
      <c r="B44" s="164"/>
      <c r="C44" s="307" t="s">
        <v>193</v>
      </c>
      <c r="D44" s="309"/>
      <c r="E44" s="309" t="s">
        <v>382</v>
      </c>
      <c r="F44" s="309"/>
      <c r="G44" s="311">
        <f>G45</f>
        <v>70</v>
      </c>
      <c r="H44" s="55"/>
    </row>
    <row r="45" spans="1:8" s="4" customFormat="1" ht="43.5" customHeight="1">
      <c r="A45" s="43"/>
      <c r="B45" s="162"/>
      <c r="C45" s="307" t="s">
        <v>431</v>
      </c>
      <c r="D45" s="309"/>
      <c r="E45" s="309" t="s">
        <v>382</v>
      </c>
      <c r="F45" s="309" t="s">
        <v>149</v>
      </c>
      <c r="G45" s="311">
        <f>'прил 6 (ведомст.)'!J250</f>
        <v>70</v>
      </c>
      <c r="H45" s="55"/>
    </row>
    <row r="46" spans="1:8" s="336" customFormat="1" ht="34.5" customHeight="1">
      <c r="A46" s="340"/>
      <c r="B46" s="162"/>
      <c r="C46" s="307" t="s">
        <v>384</v>
      </c>
      <c r="D46" s="309" t="s">
        <v>256</v>
      </c>
      <c r="E46" s="309" t="s">
        <v>383</v>
      </c>
      <c r="F46" s="309"/>
      <c r="G46" s="311">
        <f>G47</f>
        <v>66</v>
      </c>
      <c r="H46" s="335"/>
    </row>
    <row r="47" spans="1:8" ht="51" customHeight="1">
      <c r="A47" s="43"/>
      <c r="B47" s="162"/>
      <c r="C47" s="192" t="s">
        <v>454</v>
      </c>
      <c r="D47" s="199" t="s">
        <v>245</v>
      </c>
      <c r="E47" s="199" t="s">
        <v>385</v>
      </c>
      <c r="F47" s="199"/>
      <c r="G47" s="207">
        <f>G48</f>
        <v>66</v>
      </c>
      <c r="H47" s="55"/>
    </row>
    <row r="48" spans="1:8" ht="29.25" customHeight="1">
      <c r="A48" s="43"/>
      <c r="B48" s="162"/>
      <c r="C48" s="207" t="s">
        <v>154</v>
      </c>
      <c r="D48" s="199"/>
      <c r="E48" s="199" t="s">
        <v>385</v>
      </c>
      <c r="F48" s="199" t="s">
        <v>153</v>
      </c>
      <c r="G48" s="207">
        <f>'прил 6 (ведомст.)'!J254</f>
        <v>66</v>
      </c>
      <c r="H48" s="55"/>
    </row>
    <row r="49" spans="1:8" ht="36.75" customHeight="1" hidden="1">
      <c r="A49" s="43"/>
      <c r="B49" s="162"/>
      <c r="C49" s="193" t="s">
        <v>611</v>
      </c>
      <c r="D49" s="199"/>
      <c r="E49" s="199" t="s">
        <v>613</v>
      </c>
      <c r="F49" s="199"/>
      <c r="G49" s="207">
        <f>G50</f>
        <v>0</v>
      </c>
      <c r="H49" s="55"/>
    </row>
    <row r="50" spans="1:8" s="4" customFormat="1" ht="22.5" customHeight="1" hidden="1">
      <c r="A50" s="44"/>
      <c r="B50" s="61"/>
      <c r="C50" s="190" t="s">
        <v>612</v>
      </c>
      <c r="D50" s="199"/>
      <c r="E50" s="199" t="s">
        <v>610</v>
      </c>
      <c r="F50" s="201"/>
      <c r="G50" s="207">
        <f>G51</f>
        <v>0</v>
      </c>
      <c r="H50" s="55"/>
    </row>
    <row r="51" spans="1:8" ht="39" customHeight="1" hidden="1">
      <c r="A51" s="44"/>
      <c r="B51" s="61"/>
      <c r="C51" s="190" t="s">
        <v>431</v>
      </c>
      <c r="D51" s="199" t="s">
        <v>256</v>
      </c>
      <c r="E51" s="199" t="s">
        <v>610</v>
      </c>
      <c r="F51" s="199" t="s">
        <v>149</v>
      </c>
      <c r="G51" s="207">
        <f>'прил 6 (ведомст.)'!J282</f>
        <v>0</v>
      </c>
      <c r="H51" s="55"/>
    </row>
    <row r="52" spans="1:8" s="4" customFormat="1" ht="39" customHeight="1" hidden="1">
      <c r="A52" s="44"/>
      <c r="B52" s="78" t="s">
        <v>136</v>
      </c>
      <c r="C52" s="225" t="s">
        <v>64</v>
      </c>
      <c r="D52" s="199"/>
      <c r="E52" s="208" t="s">
        <v>360</v>
      </c>
      <c r="F52" s="201"/>
      <c r="G52" s="210">
        <f>G53</f>
        <v>0</v>
      </c>
      <c r="H52" s="55"/>
    </row>
    <row r="53" spans="1:9" s="4" customFormat="1" ht="20.25" customHeight="1" hidden="1">
      <c r="A53" s="44"/>
      <c r="B53" s="61"/>
      <c r="C53" s="190" t="s">
        <v>471</v>
      </c>
      <c r="D53" s="199"/>
      <c r="E53" s="199" t="s">
        <v>361</v>
      </c>
      <c r="F53" s="201"/>
      <c r="G53" s="211">
        <f>G54</f>
        <v>0</v>
      </c>
      <c r="H53" s="55"/>
      <c r="I53" s="55"/>
    </row>
    <row r="54" spans="1:9" s="4" customFormat="1" ht="36" customHeight="1" hidden="1">
      <c r="A54" s="44"/>
      <c r="B54" s="61"/>
      <c r="C54" s="190" t="s">
        <v>506</v>
      </c>
      <c r="D54" s="199"/>
      <c r="E54" s="199" t="s">
        <v>386</v>
      </c>
      <c r="F54" s="201"/>
      <c r="G54" s="211">
        <f>G55</f>
        <v>0</v>
      </c>
      <c r="H54" s="55"/>
      <c r="I54" s="55"/>
    </row>
    <row r="55" spans="1:8" s="4" customFormat="1" ht="39" customHeight="1" hidden="1">
      <c r="A55" s="44"/>
      <c r="B55" s="61"/>
      <c r="C55" s="224" t="s">
        <v>194</v>
      </c>
      <c r="D55" s="199"/>
      <c r="E55" s="199" t="s">
        <v>387</v>
      </c>
      <c r="F55" s="201"/>
      <c r="G55" s="211">
        <f>G56</f>
        <v>0</v>
      </c>
      <c r="H55" s="55"/>
    </row>
    <row r="56" spans="1:8" ht="38.25" customHeight="1" hidden="1">
      <c r="A56" s="44"/>
      <c r="B56" s="61"/>
      <c r="C56" s="190" t="s">
        <v>431</v>
      </c>
      <c r="D56" s="199"/>
      <c r="E56" s="199" t="s">
        <v>387</v>
      </c>
      <c r="F56" s="201" t="s">
        <v>149</v>
      </c>
      <c r="G56" s="207">
        <f>'прил 6 (ведомст.)'!J279</f>
        <v>0</v>
      </c>
      <c r="H56" s="55"/>
    </row>
    <row r="57" spans="1:8" ht="0.75" customHeight="1">
      <c r="A57" s="44"/>
      <c r="B57" s="61"/>
      <c r="C57" s="190"/>
      <c r="D57" s="199"/>
      <c r="E57" s="199"/>
      <c r="F57" s="201"/>
      <c r="G57" s="212"/>
      <c r="H57" s="55"/>
    </row>
    <row r="58" spans="1:8" ht="37.5" customHeight="1" hidden="1">
      <c r="A58" s="44"/>
      <c r="B58" s="78" t="s">
        <v>137</v>
      </c>
      <c r="C58" s="225" t="s">
        <v>65</v>
      </c>
      <c r="D58" s="199"/>
      <c r="E58" s="208" t="s">
        <v>362</v>
      </c>
      <c r="F58" s="201"/>
      <c r="G58" s="213">
        <f>G59</f>
        <v>0</v>
      </c>
      <c r="H58" s="55"/>
    </row>
    <row r="59" spans="1:8" ht="18.75" customHeight="1" hidden="1">
      <c r="A59" s="44"/>
      <c r="B59" s="61"/>
      <c r="C59" s="190" t="s">
        <v>471</v>
      </c>
      <c r="D59" s="199"/>
      <c r="E59" s="199" t="s">
        <v>363</v>
      </c>
      <c r="F59" s="199"/>
      <c r="G59" s="212">
        <f>G60</f>
        <v>0</v>
      </c>
      <c r="H59" s="55"/>
    </row>
    <row r="60" spans="1:8" ht="36" customHeight="1" hidden="1">
      <c r="A60" s="44"/>
      <c r="B60" s="61"/>
      <c r="C60" s="192" t="s">
        <v>389</v>
      </c>
      <c r="D60" s="199"/>
      <c r="E60" s="199" t="s">
        <v>388</v>
      </c>
      <c r="F60" s="199"/>
      <c r="G60" s="212">
        <f>G61</f>
        <v>0</v>
      </c>
      <c r="H60" s="55"/>
    </row>
    <row r="61" spans="1:8" ht="18.75" customHeight="1" hidden="1">
      <c r="A61" s="44"/>
      <c r="B61" s="61"/>
      <c r="C61" s="192" t="s">
        <v>191</v>
      </c>
      <c r="D61" s="199"/>
      <c r="E61" s="199" t="s">
        <v>390</v>
      </c>
      <c r="F61" s="201"/>
      <c r="G61" s="214">
        <f>G62</f>
        <v>0</v>
      </c>
      <c r="H61" s="55"/>
    </row>
    <row r="62" spans="1:8" ht="37.5" customHeight="1" hidden="1">
      <c r="A62" s="44"/>
      <c r="B62" s="61"/>
      <c r="C62" s="190" t="s">
        <v>431</v>
      </c>
      <c r="D62" s="199"/>
      <c r="E62" s="199" t="s">
        <v>390</v>
      </c>
      <c r="F62" s="201" t="s">
        <v>149</v>
      </c>
      <c r="G62" s="212">
        <f>'прил 6 (ведомст.)'!J224</f>
        <v>0</v>
      </c>
      <c r="H62" s="55"/>
    </row>
    <row r="63" spans="1:8" ht="39.75" customHeight="1">
      <c r="A63" s="44"/>
      <c r="B63" s="78">
        <v>2</v>
      </c>
      <c r="C63" s="225" t="s">
        <v>66</v>
      </c>
      <c r="D63" s="199"/>
      <c r="E63" s="208" t="s">
        <v>364</v>
      </c>
      <c r="F63" s="201"/>
      <c r="G63" s="213">
        <f>G64</f>
        <v>50</v>
      </c>
      <c r="H63" s="55"/>
    </row>
    <row r="64" spans="1:8" ht="24.75" customHeight="1">
      <c r="A64" s="44"/>
      <c r="B64" s="61"/>
      <c r="C64" s="190" t="s">
        <v>471</v>
      </c>
      <c r="D64" s="199"/>
      <c r="E64" s="199" t="s">
        <v>365</v>
      </c>
      <c r="F64" s="201"/>
      <c r="G64" s="212">
        <f>G74+G69+G67+G77</f>
        <v>50</v>
      </c>
      <c r="H64" s="55"/>
    </row>
    <row r="65" spans="1:8" ht="45.75" customHeight="1" hidden="1">
      <c r="A65" s="44"/>
      <c r="B65" s="61"/>
      <c r="C65" s="370" t="s">
        <v>391</v>
      </c>
      <c r="D65" s="309"/>
      <c r="E65" s="309" t="s">
        <v>366</v>
      </c>
      <c r="F65" s="310"/>
      <c r="G65" s="371">
        <f>G69+G67+G74</f>
        <v>0</v>
      </c>
      <c r="H65" s="55"/>
    </row>
    <row r="66" spans="1:8" ht="52.5" customHeight="1" hidden="1">
      <c r="A66" s="44"/>
      <c r="B66" s="61"/>
      <c r="C66" s="337" t="s">
        <v>617</v>
      </c>
      <c r="D66" s="309"/>
      <c r="E66" s="309" t="s">
        <v>616</v>
      </c>
      <c r="F66" s="310"/>
      <c r="G66" s="371">
        <f>G67</f>
        <v>0</v>
      </c>
      <c r="H66" s="55"/>
    </row>
    <row r="67" spans="1:8" ht="39" customHeight="1" hidden="1">
      <c r="A67" s="44"/>
      <c r="B67" s="61"/>
      <c r="C67" s="307" t="s">
        <v>431</v>
      </c>
      <c r="D67" s="309"/>
      <c r="E67" s="309" t="s">
        <v>616</v>
      </c>
      <c r="F67" s="310" t="s">
        <v>149</v>
      </c>
      <c r="G67" s="371">
        <f>'прил 6 (ведомст.)'!J108</f>
        <v>0</v>
      </c>
      <c r="H67" s="55"/>
    </row>
    <row r="68" spans="1:8" ht="23.25" customHeight="1" hidden="1">
      <c r="A68" s="44"/>
      <c r="B68" s="61"/>
      <c r="C68" s="370" t="s">
        <v>573</v>
      </c>
      <c r="D68" s="309"/>
      <c r="E68" s="309" t="s">
        <v>570</v>
      </c>
      <c r="F68" s="310"/>
      <c r="G68" s="371">
        <f>G69</f>
        <v>0</v>
      </c>
      <c r="H68" s="55"/>
    </row>
    <row r="69" spans="1:8" ht="35.25" customHeight="1" hidden="1">
      <c r="A69" s="44"/>
      <c r="B69" s="61"/>
      <c r="C69" s="307" t="s">
        <v>431</v>
      </c>
      <c r="D69" s="309"/>
      <c r="E69" s="309" t="s">
        <v>570</v>
      </c>
      <c r="F69" s="310" t="s">
        <v>149</v>
      </c>
      <c r="G69" s="338">
        <f>'прил 6 (ведомст.)'!J110</f>
        <v>0</v>
      </c>
      <c r="H69" s="55"/>
    </row>
    <row r="70" spans="1:8" ht="54.75" customHeight="1" hidden="1">
      <c r="A70" s="44"/>
      <c r="B70" s="61"/>
      <c r="C70" s="1"/>
      <c r="D70" s="1"/>
      <c r="E70" s="1"/>
      <c r="F70" s="1"/>
      <c r="G70" s="338"/>
      <c r="H70" s="55"/>
    </row>
    <row r="71" spans="1:8" ht="37.5" customHeight="1" hidden="1">
      <c r="A71" s="44"/>
      <c r="B71" s="61"/>
      <c r="C71" s="1"/>
      <c r="D71" s="1"/>
      <c r="E71" s="1"/>
      <c r="F71" s="1"/>
      <c r="G71" s="338"/>
      <c r="H71" s="55"/>
    </row>
    <row r="72" spans="1:8" ht="19.5" customHeight="1" hidden="1">
      <c r="A72" s="44"/>
      <c r="B72" s="61"/>
      <c r="C72" s="307" t="s">
        <v>443</v>
      </c>
      <c r="D72" s="309"/>
      <c r="E72" s="309" t="s">
        <v>442</v>
      </c>
      <c r="F72" s="310"/>
      <c r="G72" s="338">
        <f>G73</f>
        <v>0</v>
      </c>
      <c r="H72" s="55"/>
    </row>
    <row r="73" spans="1:8" s="336" customFormat="1" ht="59.25" customHeight="1" hidden="1">
      <c r="A73" s="334"/>
      <c r="B73" s="61"/>
      <c r="C73" s="337" t="s">
        <v>583</v>
      </c>
      <c r="D73" s="309"/>
      <c r="E73" s="309" t="s">
        <v>667</v>
      </c>
      <c r="F73" s="310"/>
      <c r="G73" s="338">
        <f>G74</f>
        <v>0</v>
      </c>
      <c r="H73" s="335"/>
    </row>
    <row r="74" spans="1:8" ht="39.75" customHeight="1" hidden="1">
      <c r="A74" s="44"/>
      <c r="B74" s="61"/>
      <c r="C74" s="307" t="s">
        <v>431</v>
      </c>
      <c r="D74" s="309"/>
      <c r="E74" s="309" t="s">
        <v>667</v>
      </c>
      <c r="F74" s="310" t="s">
        <v>149</v>
      </c>
      <c r="G74" s="338">
        <f>'прил 6 (ведомст.)'!J112</f>
        <v>0</v>
      </c>
      <c r="H74" s="55"/>
    </row>
    <row r="75" spans="1:8" ht="36" customHeight="1">
      <c r="A75" s="44"/>
      <c r="B75" s="61"/>
      <c r="C75" s="370" t="s">
        <v>698</v>
      </c>
      <c r="D75" s="309"/>
      <c r="E75" s="309" t="s">
        <v>366</v>
      </c>
      <c r="F75" s="310"/>
      <c r="G75" s="338">
        <f>G76</f>
        <v>50</v>
      </c>
      <c r="H75" s="55"/>
    </row>
    <row r="76" spans="1:8" ht="27" customHeight="1">
      <c r="A76" s="44"/>
      <c r="B76" s="61"/>
      <c r="C76" s="192" t="s">
        <v>573</v>
      </c>
      <c r="D76" s="199"/>
      <c r="E76" s="199" t="s">
        <v>697</v>
      </c>
      <c r="F76" s="201"/>
      <c r="G76" s="212">
        <f>G77</f>
        <v>50</v>
      </c>
      <c r="H76" s="55"/>
    </row>
    <row r="77" spans="1:8" ht="38.25" customHeight="1">
      <c r="A77" s="44"/>
      <c r="B77" s="61"/>
      <c r="C77" s="190" t="s">
        <v>431</v>
      </c>
      <c r="D77" s="199"/>
      <c r="E77" s="199" t="s">
        <v>697</v>
      </c>
      <c r="F77" s="201" t="s">
        <v>149</v>
      </c>
      <c r="G77" s="212">
        <f>'прил 6 (ведомст.)'!J122</f>
        <v>50</v>
      </c>
      <c r="H77" s="55"/>
    </row>
    <row r="78" spans="1:8" ht="39.75" customHeight="1">
      <c r="A78" s="44"/>
      <c r="B78" s="78">
        <v>3</v>
      </c>
      <c r="C78" s="225" t="s">
        <v>67</v>
      </c>
      <c r="D78" s="199"/>
      <c r="E78" s="208" t="s">
        <v>367</v>
      </c>
      <c r="F78" s="201"/>
      <c r="G78" s="213">
        <f>G80</f>
        <v>85</v>
      </c>
      <c r="H78" s="55"/>
    </row>
    <row r="79" spans="1:8" ht="9" customHeight="1" hidden="1">
      <c r="A79" s="44"/>
      <c r="B79" s="61"/>
      <c r="C79" s="227"/>
      <c r="D79" s="201"/>
      <c r="E79" s="199"/>
      <c r="F79" s="201"/>
      <c r="G79" s="215"/>
      <c r="H79" s="55"/>
    </row>
    <row r="80" spans="1:8" ht="27" customHeight="1">
      <c r="A80" s="44"/>
      <c r="B80" s="61"/>
      <c r="C80" s="190" t="s">
        <v>471</v>
      </c>
      <c r="D80" s="201"/>
      <c r="E80" s="199" t="s">
        <v>368</v>
      </c>
      <c r="F80" s="201"/>
      <c r="G80" s="215">
        <f>G81+G84</f>
        <v>85</v>
      </c>
      <c r="H80" s="55"/>
    </row>
    <row r="81" spans="1:8" ht="62.25" customHeight="1">
      <c r="A81" s="44"/>
      <c r="B81" s="61"/>
      <c r="C81" s="223" t="s">
        <v>392</v>
      </c>
      <c r="D81" s="201"/>
      <c r="E81" s="199" t="s">
        <v>369</v>
      </c>
      <c r="F81" s="201"/>
      <c r="G81" s="212">
        <f>G82</f>
        <v>85</v>
      </c>
      <c r="H81" s="55"/>
    </row>
    <row r="82" spans="1:8" ht="41.25" customHeight="1">
      <c r="A82" s="44"/>
      <c r="B82" s="61"/>
      <c r="C82" s="307" t="s">
        <v>243</v>
      </c>
      <c r="D82" s="310"/>
      <c r="E82" s="309" t="s">
        <v>393</v>
      </c>
      <c r="F82" s="412"/>
      <c r="G82" s="371">
        <f>G83</f>
        <v>85</v>
      </c>
      <c r="H82" s="55"/>
    </row>
    <row r="83" spans="1:8" ht="39" customHeight="1">
      <c r="A83" s="44"/>
      <c r="B83" s="61"/>
      <c r="C83" s="307" t="s">
        <v>431</v>
      </c>
      <c r="D83" s="310"/>
      <c r="E83" s="309" t="s">
        <v>393</v>
      </c>
      <c r="F83" s="412" t="s">
        <v>149</v>
      </c>
      <c r="G83" s="371">
        <f>'прил 6 (ведомст.)'!J149</f>
        <v>85</v>
      </c>
      <c r="H83" s="55"/>
    </row>
    <row r="84" spans="1:8" ht="31.5" customHeight="1" hidden="1">
      <c r="A84" s="44"/>
      <c r="B84" s="61"/>
      <c r="C84" s="307" t="s">
        <v>595</v>
      </c>
      <c r="D84" s="310"/>
      <c r="E84" s="309" t="s">
        <v>660</v>
      </c>
      <c r="F84" s="310"/>
      <c r="G84" s="371">
        <f>G86</f>
        <v>0</v>
      </c>
      <c r="H84" s="55"/>
    </row>
    <row r="85" spans="1:8" ht="43.5" customHeight="1" hidden="1">
      <c r="A85" s="44"/>
      <c r="B85" s="61"/>
      <c r="C85" s="370" t="s">
        <v>465</v>
      </c>
      <c r="D85" s="310"/>
      <c r="E85" s="309" t="s">
        <v>659</v>
      </c>
      <c r="F85" s="310"/>
      <c r="G85" s="371">
        <f>G86</f>
        <v>0</v>
      </c>
      <c r="H85" s="55"/>
    </row>
    <row r="86" spans="1:8" ht="39.75" customHeight="1" hidden="1">
      <c r="A86" s="44"/>
      <c r="B86" s="61"/>
      <c r="C86" s="307" t="s">
        <v>564</v>
      </c>
      <c r="D86" s="310"/>
      <c r="E86" s="309" t="s">
        <v>659</v>
      </c>
      <c r="F86" s="310" t="s">
        <v>563</v>
      </c>
      <c r="G86" s="371">
        <f>'прил 6 (ведомст.)'!J75</f>
        <v>0</v>
      </c>
      <c r="H86" s="55"/>
    </row>
    <row r="87" spans="1:8" ht="36.75" customHeight="1">
      <c r="A87" s="44"/>
      <c r="B87" s="78">
        <v>4</v>
      </c>
      <c r="C87" s="318" t="s">
        <v>68</v>
      </c>
      <c r="D87" s="309"/>
      <c r="E87" s="319" t="s">
        <v>371</v>
      </c>
      <c r="F87" s="323"/>
      <c r="G87" s="423">
        <f>G88</f>
        <v>3874.3</v>
      </c>
      <c r="H87" s="55"/>
    </row>
    <row r="88" spans="1:8" ht="22.5" customHeight="1">
      <c r="A88" s="44"/>
      <c r="B88" s="61"/>
      <c r="C88" s="307" t="s">
        <v>471</v>
      </c>
      <c r="D88" s="309"/>
      <c r="E88" s="309" t="s">
        <v>372</v>
      </c>
      <c r="F88" s="310"/>
      <c r="G88" s="311">
        <f>G89</f>
        <v>3874.3</v>
      </c>
      <c r="H88" s="55"/>
    </row>
    <row r="89" spans="1:8" ht="39.75" customHeight="1">
      <c r="A89" s="44"/>
      <c r="B89" s="61"/>
      <c r="C89" s="228" t="s">
        <v>394</v>
      </c>
      <c r="D89" s="199"/>
      <c r="E89" s="199" t="s">
        <v>373</v>
      </c>
      <c r="F89" s="201"/>
      <c r="G89" s="207">
        <f>G103+G99+G92+G101</f>
        <v>3874.3</v>
      </c>
      <c r="H89" s="55"/>
    </row>
    <row r="90" spans="1:8" ht="20.25" customHeight="1" hidden="1">
      <c r="A90" s="44"/>
      <c r="B90" s="61"/>
      <c r="C90" s="190" t="s">
        <v>150</v>
      </c>
      <c r="D90" s="199"/>
      <c r="E90" s="199" t="s">
        <v>350</v>
      </c>
      <c r="F90" s="201" t="s">
        <v>149</v>
      </c>
      <c r="G90" s="207">
        <f>'прил 6 (ведомст.)'!J137</f>
        <v>0</v>
      </c>
      <c r="H90" s="55"/>
    </row>
    <row r="91" spans="1:8" ht="65.25" customHeight="1">
      <c r="A91" s="44"/>
      <c r="B91" s="61"/>
      <c r="C91" s="228" t="s">
        <v>198</v>
      </c>
      <c r="D91" s="199"/>
      <c r="E91" s="199" t="s">
        <v>374</v>
      </c>
      <c r="F91" s="201"/>
      <c r="G91" s="207">
        <f>G101+G92</f>
        <v>3874.3</v>
      </c>
      <c r="H91" s="55"/>
    </row>
    <row r="92" spans="1:8" ht="39.75" customHeight="1">
      <c r="A92" s="44"/>
      <c r="B92" s="61"/>
      <c r="C92" s="307" t="s">
        <v>431</v>
      </c>
      <c r="D92" s="309"/>
      <c r="E92" s="309" t="s">
        <v>374</v>
      </c>
      <c r="F92" s="310" t="s">
        <v>149</v>
      </c>
      <c r="G92" s="317">
        <f>'прил 6 (ведомст.)'!J139</f>
        <v>1874.3</v>
      </c>
      <c r="H92" s="55"/>
    </row>
    <row r="93" spans="1:8" ht="52.5" customHeight="1" hidden="1">
      <c r="A93" s="44"/>
      <c r="B93" s="78" t="s">
        <v>172</v>
      </c>
      <c r="C93" s="318" t="s">
        <v>73</v>
      </c>
      <c r="D93" s="309"/>
      <c r="E93" s="319" t="s">
        <v>375</v>
      </c>
      <c r="F93" s="310"/>
      <c r="G93" s="320">
        <f>G94</f>
        <v>0</v>
      </c>
      <c r="H93" s="55"/>
    </row>
    <row r="94" spans="1:8" ht="22.5" customHeight="1" hidden="1">
      <c r="A94" s="44"/>
      <c r="B94" s="61"/>
      <c r="C94" s="307" t="s">
        <v>471</v>
      </c>
      <c r="D94" s="309"/>
      <c r="E94" s="309" t="s">
        <v>376</v>
      </c>
      <c r="F94" s="310"/>
      <c r="G94" s="311">
        <f>G95</f>
        <v>0</v>
      </c>
      <c r="H94" s="55"/>
    </row>
    <row r="95" spans="1:8" ht="18" customHeight="1" hidden="1">
      <c r="A95" s="44"/>
      <c r="B95" s="61"/>
      <c r="C95" s="321" t="s">
        <v>395</v>
      </c>
      <c r="D95" s="309"/>
      <c r="E95" s="309" t="s">
        <v>377</v>
      </c>
      <c r="F95" s="310"/>
      <c r="G95" s="311">
        <f>G96</f>
        <v>0</v>
      </c>
      <c r="H95" s="55"/>
    </row>
    <row r="96" spans="1:8" ht="22.5" customHeight="1" hidden="1">
      <c r="A96" s="44"/>
      <c r="B96" s="61"/>
      <c r="C96" s="307" t="s">
        <v>195</v>
      </c>
      <c r="D96" s="309"/>
      <c r="E96" s="309" t="s">
        <v>378</v>
      </c>
      <c r="F96" s="310"/>
      <c r="G96" s="322">
        <f>G97</f>
        <v>0</v>
      </c>
      <c r="H96" s="55"/>
    </row>
    <row r="97" spans="1:8" ht="38.25" customHeight="1" hidden="1">
      <c r="A97" s="44"/>
      <c r="B97" s="78"/>
      <c r="C97" s="307" t="s">
        <v>431</v>
      </c>
      <c r="D97" s="323"/>
      <c r="E97" s="309" t="s">
        <v>378</v>
      </c>
      <c r="F97" s="310" t="s">
        <v>149</v>
      </c>
      <c r="G97" s="311">
        <f>'прил 6 (ведомст.)'!J159</f>
        <v>0</v>
      </c>
      <c r="H97" s="55"/>
    </row>
    <row r="98" spans="1:8" ht="38.25" customHeight="1" hidden="1">
      <c r="A98" s="44"/>
      <c r="B98" s="78"/>
      <c r="C98" s="307" t="s">
        <v>583</v>
      </c>
      <c r="D98" s="323"/>
      <c r="E98" s="309" t="s">
        <v>582</v>
      </c>
      <c r="F98" s="310"/>
      <c r="G98" s="311">
        <f>G99</f>
        <v>0</v>
      </c>
      <c r="H98" s="55"/>
    </row>
    <row r="99" spans="1:8" ht="38.25" customHeight="1" hidden="1">
      <c r="A99" s="44"/>
      <c r="B99" s="78"/>
      <c r="C99" s="307" t="s">
        <v>431</v>
      </c>
      <c r="D99" s="323"/>
      <c r="E99" s="309" t="s">
        <v>582</v>
      </c>
      <c r="F99" s="310" t="s">
        <v>149</v>
      </c>
      <c r="G99" s="311">
        <f>'прил 6 (ведомст.)'!J141</f>
        <v>0</v>
      </c>
      <c r="H99" s="55"/>
    </row>
    <row r="100" spans="1:8" ht="38.25" customHeight="1" hidden="1">
      <c r="A100" s="44"/>
      <c r="B100" s="78"/>
      <c r="C100" s="307" t="s">
        <v>591</v>
      </c>
      <c r="D100" s="323"/>
      <c r="E100" s="309" t="s">
        <v>592</v>
      </c>
      <c r="F100" s="310"/>
      <c r="G100" s="311">
        <f>G101</f>
        <v>2000</v>
      </c>
      <c r="H100" s="55"/>
    </row>
    <row r="101" spans="1:8" ht="38.25" customHeight="1">
      <c r="A101" s="44"/>
      <c r="B101" s="78"/>
      <c r="C101" s="307" t="s">
        <v>564</v>
      </c>
      <c r="D101" s="323"/>
      <c r="E101" s="309" t="s">
        <v>374</v>
      </c>
      <c r="F101" s="310" t="s">
        <v>563</v>
      </c>
      <c r="G101" s="311">
        <f>'прил 6 (ведомст.)'!J143</f>
        <v>2000</v>
      </c>
      <c r="H101" s="55"/>
    </row>
    <row r="102" spans="1:8" ht="38.25" customHeight="1" hidden="1">
      <c r="A102" s="44"/>
      <c r="B102" s="78"/>
      <c r="C102" s="307" t="s">
        <v>565</v>
      </c>
      <c r="D102" s="323"/>
      <c r="E102" s="309" t="s">
        <v>566</v>
      </c>
      <c r="F102" s="310"/>
      <c r="G102" s="311">
        <f>G103</f>
        <v>0</v>
      </c>
      <c r="H102" s="55"/>
    </row>
    <row r="103" spans="1:8" ht="38.25" customHeight="1" hidden="1">
      <c r="A103" s="44"/>
      <c r="B103" s="78"/>
      <c r="C103" s="307" t="s">
        <v>431</v>
      </c>
      <c r="D103" s="323"/>
      <c r="E103" s="309" t="s">
        <v>566</v>
      </c>
      <c r="F103" s="310" t="s">
        <v>149</v>
      </c>
      <c r="G103" s="311"/>
      <c r="H103" s="55"/>
    </row>
    <row r="104" spans="1:8" ht="36.75" customHeight="1">
      <c r="A104" s="44"/>
      <c r="B104" s="78">
        <v>5</v>
      </c>
      <c r="C104" s="225" t="s">
        <v>69</v>
      </c>
      <c r="D104" s="199"/>
      <c r="E104" s="208" t="s">
        <v>396</v>
      </c>
      <c r="F104" s="201"/>
      <c r="G104" s="216">
        <f>G105</f>
        <v>5070.8</v>
      </c>
      <c r="H104" s="55"/>
    </row>
    <row r="105" spans="1:8" ht="21" customHeight="1">
      <c r="A105" s="44"/>
      <c r="B105" s="61"/>
      <c r="C105" s="190" t="s">
        <v>471</v>
      </c>
      <c r="D105" s="199"/>
      <c r="E105" s="199" t="s">
        <v>397</v>
      </c>
      <c r="F105" s="199"/>
      <c r="G105" s="206">
        <f>G106+G109+G127+G133+G130+G124+G136+G140</f>
        <v>5070.8</v>
      </c>
      <c r="H105" s="55"/>
    </row>
    <row r="106" spans="1:8" ht="38.25" customHeight="1">
      <c r="A106" s="44"/>
      <c r="B106" s="61"/>
      <c r="C106" s="190" t="s">
        <v>399</v>
      </c>
      <c r="D106" s="199"/>
      <c r="E106" s="199" t="s">
        <v>398</v>
      </c>
      <c r="F106" s="199"/>
      <c r="G106" s="206">
        <f>G107</f>
        <v>726.3</v>
      </c>
      <c r="H106" s="55"/>
    </row>
    <row r="107" spans="1:8" ht="18" customHeight="1">
      <c r="A107" s="44"/>
      <c r="B107" s="61"/>
      <c r="C107" s="207" t="s">
        <v>11</v>
      </c>
      <c r="D107" s="199"/>
      <c r="E107" s="199" t="s">
        <v>400</v>
      </c>
      <c r="F107" s="199"/>
      <c r="G107" s="206">
        <f>G108</f>
        <v>726.3</v>
      </c>
      <c r="H107" s="55"/>
    </row>
    <row r="108" spans="1:8" ht="60.75" customHeight="1">
      <c r="A108" s="44"/>
      <c r="B108" s="61"/>
      <c r="C108" s="311" t="s">
        <v>704</v>
      </c>
      <c r="D108" s="309"/>
      <c r="E108" s="309" t="s">
        <v>400</v>
      </c>
      <c r="F108" s="309" t="s">
        <v>148</v>
      </c>
      <c r="G108" s="206">
        <f>'прил 6 (ведомст.)'!J37</f>
        <v>726.3</v>
      </c>
      <c r="H108" s="55"/>
    </row>
    <row r="109" spans="1:8" ht="20.25" customHeight="1">
      <c r="A109" s="44"/>
      <c r="B109" s="61"/>
      <c r="C109" s="307" t="s">
        <v>12</v>
      </c>
      <c r="D109" s="309"/>
      <c r="E109" s="309" t="s">
        <v>401</v>
      </c>
      <c r="F109" s="309"/>
      <c r="G109" s="206">
        <f>G110+G116+G119+G122+G114</f>
        <v>4277.8</v>
      </c>
      <c r="H109" s="55"/>
    </row>
    <row r="110" spans="1:8" ht="18.75" customHeight="1">
      <c r="A110" s="44"/>
      <c r="B110" s="61"/>
      <c r="C110" s="311" t="s">
        <v>11</v>
      </c>
      <c r="D110" s="309"/>
      <c r="E110" s="309" t="s">
        <v>402</v>
      </c>
      <c r="F110" s="309"/>
      <c r="G110" s="206">
        <f>G111+G112+G113</f>
        <v>3703.8999999999996</v>
      </c>
      <c r="H110" s="55"/>
    </row>
    <row r="111" spans="1:8" ht="58.5" customHeight="1">
      <c r="A111" s="44"/>
      <c r="B111" s="61"/>
      <c r="C111" s="311" t="s">
        <v>704</v>
      </c>
      <c r="D111" s="309"/>
      <c r="E111" s="309" t="s">
        <v>402</v>
      </c>
      <c r="F111" s="309" t="s">
        <v>148</v>
      </c>
      <c r="G111" s="206">
        <f>'прил 6 (ведомст.)'!J43</f>
        <v>3352.2</v>
      </c>
      <c r="H111" s="55"/>
    </row>
    <row r="112" spans="1:8" ht="33.75" customHeight="1">
      <c r="A112" s="44"/>
      <c r="B112" s="61"/>
      <c r="C112" s="266" t="s">
        <v>431</v>
      </c>
      <c r="D112" s="199"/>
      <c r="E112" s="199" t="s">
        <v>402</v>
      </c>
      <c r="F112" s="201" t="s">
        <v>149</v>
      </c>
      <c r="G112" s="217">
        <f>'прил 6 (ведомст.)'!J44</f>
        <v>331.7</v>
      </c>
      <c r="H112" s="55"/>
    </row>
    <row r="113" spans="1:8" ht="19.5" customHeight="1">
      <c r="A113" s="44"/>
      <c r="B113" s="61"/>
      <c r="C113" s="190" t="s">
        <v>152</v>
      </c>
      <c r="D113" s="199"/>
      <c r="E113" s="199" t="s">
        <v>402</v>
      </c>
      <c r="F113" s="201" t="s">
        <v>151</v>
      </c>
      <c r="G113" s="217">
        <f>'прил 6 (ведомст.)'!J45</f>
        <v>20</v>
      </c>
      <c r="H113" s="55"/>
    </row>
    <row r="114" spans="1:8" ht="37.5" customHeight="1">
      <c r="A114" s="44"/>
      <c r="B114" s="61"/>
      <c r="C114" s="190" t="s">
        <v>513</v>
      </c>
      <c r="D114" s="199"/>
      <c r="E114" s="199" t="s">
        <v>455</v>
      </c>
      <c r="F114" s="201"/>
      <c r="G114" s="217">
        <f>G115</f>
        <v>300</v>
      </c>
      <c r="H114" s="55"/>
    </row>
    <row r="115" spans="1:8" ht="39.75" customHeight="1">
      <c r="A115" s="44"/>
      <c r="B115" s="61"/>
      <c r="C115" s="190" t="s">
        <v>431</v>
      </c>
      <c r="D115" s="199"/>
      <c r="E115" s="199" t="s">
        <v>455</v>
      </c>
      <c r="F115" s="201" t="s">
        <v>149</v>
      </c>
      <c r="G115" s="217">
        <f>'прил 6 (ведомст.)'!J81</f>
        <v>300</v>
      </c>
      <c r="H115" s="55"/>
    </row>
    <row r="116" spans="1:8" ht="39.75" customHeight="1">
      <c r="A116" s="44"/>
      <c r="B116" s="61"/>
      <c r="C116" s="224" t="s">
        <v>189</v>
      </c>
      <c r="D116" s="199"/>
      <c r="E116" s="199" t="s">
        <v>407</v>
      </c>
      <c r="F116" s="201"/>
      <c r="G116" s="212">
        <f>G118</f>
        <v>24.80000000000001</v>
      </c>
      <c r="H116" s="55"/>
    </row>
    <row r="117" spans="1:8" ht="36.75" hidden="1">
      <c r="A117" s="44"/>
      <c r="B117" s="61"/>
      <c r="C117" s="190" t="s">
        <v>150</v>
      </c>
      <c r="D117" s="199"/>
      <c r="E117" s="199"/>
      <c r="F117" s="201"/>
      <c r="G117" s="192"/>
      <c r="H117" s="55"/>
    </row>
    <row r="118" spans="1:8" ht="39" customHeight="1">
      <c r="A118" s="44"/>
      <c r="B118" s="61"/>
      <c r="C118" s="190" t="s">
        <v>431</v>
      </c>
      <c r="D118" s="199"/>
      <c r="E118" s="199" t="s">
        <v>407</v>
      </c>
      <c r="F118" s="201" t="s">
        <v>149</v>
      </c>
      <c r="G118" s="212">
        <f>'прил 6 (ведомст.)'!J83</f>
        <v>24.80000000000001</v>
      </c>
      <c r="H118" s="55"/>
    </row>
    <row r="119" spans="1:8" ht="41.25" customHeight="1">
      <c r="A119" s="44"/>
      <c r="B119" s="61"/>
      <c r="C119" s="227" t="s">
        <v>252</v>
      </c>
      <c r="D119" s="199"/>
      <c r="E119" s="199" t="s">
        <v>408</v>
      </c>
      <c r="F119" s="201"/>
      <c r="G119" s="212">
        <f>G120+G121</f>
        <v>245.3</v>
      </c>
      <c r="H119" s="55"/>
    </row>
    <row r="120" spans="1:8" ht="64.5" customHeight="1">
      <c r="A120" s="44"/>
      <c r="B120" s="61"/>
      <c r="C120" s="207" t="s">
        <v>704</v>
      </c>
      <c r="D120" s="199"/>
      <c r="E120" s="199" t="s">
        <v>408</v>
      </c>
      <c r="F120" s="201" t="s">
        <v>148</v>
      </c>
      <c r="G120" s="212">
        <f>'прил 6 (ведомст.)'!J100</f>
        <v>244.3</v>
      </c>
      <c r="H120" s="55"/>
    </row>
    <row r="121" spans="1:8" ht="36" customHeight="1">
      <c r="A121" s="44"/>
      <c r="B121" s="189"/>
      <c r="C121" s="266" t="s">
        <v>431</v>
      </c>
      <c r="D121" s="199"/>
      <c r="E121" s="199" t="s">
        <v>408</v>
      </c>
      <c r="F121" s="201" t="s">
        <v>149</v>
      </c>
      <c r="G121" s="217">
        <f>'прил 6 (ведомст.)'!J101</f>
        <v>1</v>
      </c>
      <c r="H121" s="55"/>
    </row>
    <row r="122" spans="1:8" ht="36.75" customHeight="1">
      <c r="A122" s="44"/>
      <c r="B122" s="189"/>
      <c r="C122" s="207" t="s">
        <v>185</v>
      </c>
      <c r="D122" s="199"/>
      <c r="E122" s="199" t="s">
        <v>403</v>
      </c>
      <c r="F122" s="199"/>
      <c r="G122" s="207">
        <f>G123</f>
        <v>3.8</v>
      </c>
      <c r="H122" s="55"/>
    </row>
    <row r="123" spans="1:8" ht="37.5" customHeight="1">
      <c r="A123" s="44"/>
      <c r="B123" s="61"/>
      <c r="C123" s="266" t="s">
        <v>431</v>
      </c>
      <c r="D123" s="199"/>
      <c r="E123" s="199" t="s">
        <v>403</v>
      </c>
      <c r="F123" s="199" t="s">
        <v>149</v>
      </c>
      <c r="G123" s="207">
        <f>'прил 6 (ведомст.)'!J48</f>
        <v>3.8</v>
      </c>
      <c r="H123" s="55"/>
    </row>
    <row r="124" spans="1:8" ht="22.5" customHeight="1" hidden="1">
      <c r="A124" s="44"/>
      <c r="B124" s="61"/>
      <c r="C124" s="190" t="s">
        <v>476</v>
      </c>
      <c r="D124" s="199"/>
      <c r="E124" s="199" t="s">
        <v>475</v>
      </c>
      <c r="F124" s="199"/>
      <c r="G124" s="207">
        <f>G125</f>
        <v>0</v>
      </c>
      <c r="H124" s="55"/>
    </row>
    <row r="125" spans="1:8" ht="22.5" customHeight="1" hidden="1">
      <c r="A125" s="44"/>
      <c r="B125" s="61"/>
      <c r="C125" s="190" t="s">
        <v>521</v>
      </c>
      <c r="D125" s="199"/>
      <c r="E125" s="199" t="s">
        <v>520</v>
      </c>
      <c r="F125" s="199"/>
      <c r="G125" s="207">
        <f>G126</f>
        <v>0</v>
      </c>
      <c r="H125" s="55"/>
    </row>
    <row r="126" spans="1:8" ht="22.5" customHeight="1" hidden="1">
      <c r="A126" s="44"/>
      <c r="B126" s="61"/>
      <c r="C126" s="190" t="s">
        <v>152</v>
      </c>
      <c r="D126" s="199"/>
      <c r="E126" s="199" t="s">
        <v>520</v>
      </c>
      <c r="F126" s="199" t="s">
        <v>151</v>
      </c>
      <c r="G126" s="207">
        <f>'прил 6 (ведомст.)'!J60</f>
        <v>0</v>
      </c>
      <c r="H126" s="55"/>
    </row>
    <row r="127" spans="1:8" ht="21.75" customHeight="1" hidden="1">
      <c r="A127" s="44"/>
      <c r="B127" s="61"/>
      <c r="C127" s="224" t="s">
        <v>405</v>
      </c>
      <c r="D127" s="199"/>
      <c r="E127" s="199" t="s">
        <v>404</v>
      </c>
      <c r="F127" s="199"/>
      <c r="G127" s="207">
        <f>G128</f>
        <v>0</v>
      </c>
      <c r="H127" s="55"/>
    </row>
    <row r="128" spans="1:8" ht="35.25" customHeight="1" hidden="1">
      <c r="A128" s="44"/>
      <c r="B128" s="74"/>
      <c r="C128" s="267" t="s">
        <v>27</v>
      </c>
      <c r="D128" s="198"/>
      <c r="E128" s="199" t="s">
        <v>406</v>
      </c>
      <c r="F128" s="201"/>
      <c r="G128" s="207">
        <f>G129</f>
        <v>0</v>
      </c>
      <c r="H128" s="55"/>
    </row>
    <row r="129" spans="1:8" ht="38.25" customHeight="1" hidden="1">
      <c r="A129" s="44"/>
      <c r="B129" s="61"/>
      <c r="C129" s="190" t="s">
        <v>431</v>
      </c>
      <c r="D129" s="199"/>
      <c r="E129" s="199" t="s">
        <v>406</v>
      </c>
      <c r="F129" s="201" t="s">
        <v>149</v>
      </c>
      <c r="G129" s="207">
        <f>'прил 6 (ведомст.)'!J87</f>
        <v>0</v>
      </c>
      <c r="H129" s="55"/>
    </row>
    <row r="130" spans="1:8" ht="44.25" customHeight="1">
      <c r="A130" s="44"/>
      <c r="B130" s="61"/>
      <c r="C130" s="190" t="s">
        <v>458</v>
      </c>
      <c r="D130" s="199"/>
      <c r="E130" s="199" t="s">
        <v>456</v>
      </c>
      <c r="F130" s="201"/>
      <c r="G130" s="207">
        <f>G131</f>
        <v>40</v>
      </c>
      <c r="H130" s="55"/>
    </row>
    <row r="131" spans="1:8" ht="27" customHeight="1">
      <c r="A131" s="44"/>
      <c r="B131" s="61"/>
      <c r="C131" s="302" t="s">
        <v>459</v>
      </c>
      <c r="D131" s="199"/>
      <c r="E131" s="199" t="s">
        <v>457</v>
      </c>
      <c r="F131" s="201"/>
      <c r="G131" s="207">
        <f>G132</f>
        <v>40</v>
      </c>
      <c r="H131" s="55"/>
    </row>
    <row r="132" spans="1:8" ht="38.25" customHeight="1">
      <c r="A132" s="44"/>
      <c r="B132" s="61"/>
      <c r="C132" s="190" t="s">
        <v>431</v>
      </c>
      <c r="D132" s="199"/>
      <c r="E132" s="199" t="s">
        <v>457</v>
      </c>
      <c r="F132" s="201" t="s">
        <v>149</v>
      </c>
      <c r="G132" s="207">
        <f>'прил 6 (ведомст.)'!J90+'прил 6 (ведомст.)'!J216</f>
        <v>40</v>
      </c>
      <c r="H132" s="55"/>
    </row>
    <row r="133" spans="1:8" ht="33.75" customHeight="1" hidden="1">
      <c r="A133" s="44"/>
      <c r="B133" s="61"/>
      <c r="C133" s="266" t="s">
        <v>440</v>
      </c>
      <c r="D133" s="199"/>
      <c r="E133" s="199" t="s">
        <v>439</v>
      </c>
      <c r="F133" s="202"/>
      <c r="G133" s="206">
        <f>G134</f>
        <v>0</v>
      </c>
      <c r="H133" s="55"/>
    </row>
    <row r="134" spans="1:8" ht="36.75" customHeight="1" hidden="1">
      <c r="A134" s="44"/>
      <c r="B134" s="61"/>
      <c r="C134" s="223" t="s">
        <v>516</v>
      </c>
      <c r="D134" s="199"/>
      <c r="E134" s="199" t="s">
        <v>441</v>
      </c>
      <c r="F134" s="199"/>
      <c r="G134" s="206">
        <f>G135</f>
        <v>0</v>
      </c>
      <c r="H134" s="55"/>
    </row>
    <row r="135" spans="1:8" ht="36.75" customHeight="1" hidden="1">
      <c r="A135" s="44"/>
      <c r="B135" s="61"/>
      <c r="C135" s="266" t="s">
        <v>431</v>
      </c>
      <c r="D135" s="199"/>
      <c r="E135" s="199" t="s">
        <v>441</v>
      </c>
      <c r="F135" s="199" t="s">
        <v>149</v>
      </c>
      <c r="G135" s="206">
        <f>'прил 6 (ведомст.)'!J164</f>
        <v>0</v>
      </c>
      <c r="H135" s="55"/>
    </row>
    <row r="136" spans="1:8" ht="33.75" customHeight="1">
      <c r="A136" s="44"/>
      <c r="B136" s="61"/>
      <c r="C136" s="266" t="s">
        <v>498</v>
      </c>
      <c r="D136" s="199"/>
      <c r="E136" s="199" t="s">
        <v>497</v>
      </c>
      <c r="F136" s="199"/>
      <c r="G136" s="206">
        <f>G137</f>
        <v>26.7</v>
      </c>
      <c r="H136" s="55"/>
    </row>
    <row r="137" spans="1:8" ht="33.75" customHeight="1">
      <c r="A137" s="44"/>
      <c r="B137" s="61"/>
      <c r="C137" s="266" t="s">
        <v>505</v>
      </c>
      <c r="D137" s="199"/>
      <c r="E137" s="199" t="s">
        <v>499</v>
      </c>
      <c r="F137" s="199"/>
      <c r="G137" s="206">
        <f>G138</f>
        <v>26.7</v>
      </c>
      <c r="H137" s="55"/>
    </row>
    <row r="138" spans="1:8" ht="20.25" customHeight="1">
      <c r="A138" s="44"/>
      <c r="B138" s="61"/>
      <c r="C138" s="190" t="s">
        <v>154</v>
      </c>
      <c r="D138" s="199"/>
      <c r="E138" s="199" t="s">
        <v>499</v>
      </c>
      <c r="F138" s="199" t="s">
        <v>153</v>
      </c>
      <c r="G138" s="206">
        <f>'прил 6 (ведомст.)'!J54</f>
        <v>26.7</v>
      </c>
      <c r="H138" s="55"/>
    </row>
    <row r="139" spans="1:8" ht="20.25" customHeight="1" hidden="1">
      <c r="A139" s="44"/>
      <c r="B139" s="61"/>
      <c r="C139" s="190" t="s">
        <v>595</v>
      </c>
      <c r="D139" s="199"/>
      <c r="E139" s="199" t="s">
        <v>594</v>
      </c>
      <c r="F139" s="199"/>
      <c r="G139" s="206">
        <f>'прил 6 (ведомст.)'!J91</f>
        <v>0</v>
      </c>
      <c r="H139" s="55"/>
    </row>
    <row r="140" spans="1:8" ht="20.25" customHeight="1" hidden="1">
      <c r="A140" s="44"/>
      <c r="B140" s="61"/>
      <c r="C140" s="190" t="s">
        <v>465</v>
      </c>
      <c r="D140" s="199"/>
      <c r="E140" s="199" t="s">
        <v>593</v>
      </c>
      <c r="F140" s="199"/>
      <c r="G140" s="206">
        <f>G141</f>
        <v>0</v>
      </c>
      <c r="H140" s="55"/>
    </row>
    <row r="141" spans="1:8" ht="20.25" customHeight="1" hidden="1">
      <c r="A141" s="44"/>
      <c r="B141" s="61"/>
      <c r="C141" s="190" t="s">
        <v>152</v>
      </c>
      <c r="D141" s="199"/>
      <c r="E141" s="199" t="s">
        <v>593</v>
      </c>
      <c r="F141" s="199" t="s">
        <v>151</v>
      </c>
      <c r="G141" s="206"/>
      <c r="H141" s="55"/>
    </row>
    <row r="142" spans="1:9" ht="41.25" customHeight="1">
      <c r="A142" s="44"/>
      <c r="B142" s="78">
        <v>6</v>
      </c>
      <c r="C142" s="225" t="s">
        <v>70</v>
      </c>
      <c r="D142" s="199"/>
      <c r="E142" s="208" t="s">
        <v>409</v>
      </c>
      <c r="F142" s="201"/>
      <c r="G142" s="216">
        <f>G149+G156+G153+G157+G144+G158+G150</f>
        <v>520</v>
      </c>
      <c r="H142" s="55"/>
      <c r="I142" s="56"/>
    </row>
    <row r="143" spans="1:8" ht="19.5" customHeight="1">
      <c r="A143" s="44"/>
      <c r="B143" s="61"/>
      <c r="C143" s="307" t="s">
        <v>471</v>
      </c>
      <c r="D143" s="309"/>
      <c r="E143" s="309" t="s">
        <v>410</v>
      </c>
      <c r="F143" s="310"/>
      <c r="G143" s="371">
        <f>G144+G147+G151+G154+G158+G161+G164</f>
        <v>520</v>
      </c>
      <c r="H143" s="55"/>
    </row>
    <row r="144" spans="1:8" ht="42" customHeight="1" hidden="1">
      <c r="A144" s="44"/>
      <c r="B144" s="61"/>
      <c r="C144" s="426" t="s">
        <v>412</v>
      </c>
      <c r="D144" s="309"/>
      <c r="E144" s="309" t="s">
        <v>411</v>
      </c>
      <c r="F144" s="310"/>
      <c r="G144" s="371">
        <f>G145</f>
        <v>0</v>
      </c>
      <c r="H144" s="55"/>
    </row>
    <row r="145" spans="1:8" ht="49.5" customHeight="1" hidden="1">
      <c r="A145" s="44"/>
      <c r="B145" s="61"/>
      <c r="C145" s="426" t="s">
        <v>649</v>
      </c>
      <c r="D145" s="309"/>
      <c r="E145" s="309" t="s">
        <v>650</v>
      </c>
      <c r="F145" s="310"/>
      <c r="G145" s="371">
        <f>G146</f>
        <v>0</v>
      </c>
      <c r="H145" s="55"/>
    </row>
    <row r="146" spans="1:8" ht="42" customHeight="1" hidden="1">
      <c r="A146" s="44"/>
      <c r="B146" s="61"/>
      <c r="C146" s="307" t="s">
        <v>564</v>
      </c>
      <c r="D146" s="309"/>
      <c r="E146" s="309" t="s">
        <v>650</v>
      </c>
      <c r="F146" s="310" t="s">
        <v>563</v>
      </c>
      <c r="G146" s="371">
        <f>'прил 6 (ведомст.)'!J178</f>
        <v>0</v>
      </c>
      <c r="H146" s="55"/>
    </row>
    <row r="147" spans="1:8" ht="21" customHeight="1">
      <c r="A147" s="44"/>
      <c r="B147" s="61"/>
      <c r="C147" s="312" t="s">
        <v>415</v>
      </c>
      <c r="D147" s="309"/>
      <c r="E147" s="309" t="s">
        <v>414</v>
      </c>
      <c r="F147" s="310"/>
      <c r="G147" s="371">
        <f>G148</f>
        <v>370</v>
      </c>
      <c r="H147" s="55"/>
    </row>
    <row r="148" spans="1:8" ht="21" customHeight="1">
      <c r="A148" s="44"/>
      <c r="B148" s="61"/>
      <c r="C148" s="268" t="s">
        <v>299</v>
      </c>
      <c r="D148" s="199"/>
      <c r="E148" s="199" t="s">
        <v>416</v>
      </c>
      <c r="F148" s="201"/>
      <c r="G148" s="212">
        <f>G149+G150</f>
        <v>370</v>
      </c>
      <c r="H148" s="55"/>
    </row>
    <row r="149" spans="1:8" ht="39" customHeight="1">
      <c r="A149" s="44"/>
      <c r="B149" s="61"/>
      <c r="C149" s="190" t="s">
        <v>431</v>
      </c>
      <c r="D149" s="199"/>
      <c r="E149" s="199" t="s">
        <v>416</v>
      </c>
      <c r="F149" s="201" t="s">
        <v>149</v>
      </c>
      <c r="G149" s="261">
        <f>'прил 6 (ведомст.)'!J190</f>
        <v>370</v>
      </c>
      <c r="H149" s="55"/>
    </row>
    <row r="150" spans="1:8" ht="42.75" customHeight="1" hidden="1">
      <c r="A150" s="44"/>
      <c r="B150" s="61"/>
      <c r="C150" s="190" t="s">
        <v>564</v>
      </c>
      <c r="D150" s="199"/>
      <c r="E150" s="199" t="s">
        <v>416</v>
      </c>
      <c r="F150" s="201" t="s">
        <v>563</v>
      </c>
      <c r="G150" s="214">
        <f>'прил 6 (ведомст.)'!J191</f>
        <v>0</v>
      </c>
      <c r="H150" s="55"/>
    </row>
    <row r="151" spans="1:8" ht="18.75" customHeight="1" hidden="1">
      <c r="A151" s="44"/>
      <c r="B151" s="61"/>
      <c r="C151" s="266" t="s">
        <v>419</v>
      </c>
      <c r="D151" s="199"/>
      <c r="E151" s="199" t="s">
        <v>417</v>
      </c>
      <c r="F151" s="201"/>
      <c r="G151" s="214">
        <f>G152</f>
        <v>0</v>
      </c>
      <c r="H151" s="55"/>
    </row>
    <row r="152" spans="1:8" ht="22.5" customHeight="1" hidden="1">
      <c r="A152" s="44"/>
      <c r="B152" s="61"/>
      <c r="C152" s="266" t="s">
        <v>420</v>
      </c>
      <c r="D152" s="199"/>
      <c r="E152" s="199" t="s">
        <v>418</v>
      </c>
      <c r="F152" s="201"/>
      <c r="G152" s="214">
        <f>G153</f>
        <v>0</v>
      </c>
      <c r="H152" s="55"/>
    </row>
    <row r="153" spans="1:8" ht="41.25" customHeight="1" hidden="1">
      <c r="A153" s="44"/>
      <c r="B153" s="61"/>
      <c r="C153" s="266" t="s">
        <v>431</v>
      </c>
      <c r="D153" s="199"/>
      <c r="E153" s="199" t="s">
        <v>418</v>
      </c>
      <c r="F153" s="201" t="s">
        <v>149</v>
      </c>
      <c r="G153" s="261">
        <f>'прил 6 (ведомст.)'!J194</f>
        <v>0</v>
      </c>
      <c r="H153" s="55"/>
    </row>
    <row r="154" spans="1:8" ht="23.25" customHeight="1">
      <c r="A154" s="44"/>
      <c r="B154" s="61"/>
      <c r="C154" s="190" t="s">
        <v>422</v>
      </c>
      <c r="D154" s="199"/>
      <c r="E154" s="199" t="s">
        <v>421</v>
      </c>
      <c r="F154" s="201"/>
      <c r="G154" s="214">
        <f>G155</f>
        <v>150</v>
      </c>
      <c r="H154" s="55"/>
    </row>
    <row r="155" spans="1:8" s="4" customFormat="1" ht="28.5" customHeight="1">
      <c r="A155" s="44"/>
      <c r="B155" s="61"/>
      <c r="C155" s="190" t="s">
        <v>190</v>
      </c>
      <c r="D155" s="199"/>
      <c r="E155" s="199" t="s">
        <v>423</v>
      </c>
      <c r="F155" s="201"/>
      <c r="G155" s="215">
        <f>G156+G157</f>
        <v>150</v>
      </c>
      <c r="H155" s="55"/>
    </row>
    <row r="156" spans="1:8" s="4" customFormat="1" ht="38.25" customHeight="1">
      <c r="A156" s="44"/>
      <c r="B156" s="61"/>
      <c r="C156" s="307" t="s">
        <v>431</v>
      </c>
      <c r="D156" s="309"/>
      <c r="E156" s="309" t="s">
        <v>423</v>
      </c>
      <c r="F156" s="310" t="s">
        <v>149</v>
      </c>
      <c r="G156" s="371">
        <f>'прил 6 (ведомст.)'!J198</f>
        <v>150</v>
      </c>
      <c r="H156" s="55"/>
    </row>
    <row r="157" spans="1:8" s="4" customFormat="1" ht="38.25" customHeight="1" hidden="1">
      <c r="A157" s="44"/>
      <c r="B157" s="61"/>
      <c r="C157" s="307" t="s">
        <v>564</v>
      </c>
      <c r="D157" s="309"/>
      <c r="E157" s="309" t="s">
        <v>423</v>
      </c>
      <c r="F157" s="310" t="s">
        <v>563</v>
      </c>
      <c r="G157" s="371"/>
      <c r="H157" s="55"/>
    </row>
    <row r="158" spans="1:8" s="4" customFormat="1" ht="19.5" customHeight="1" hidden="1">
      <c r="A158" s="44"/>
      <c r="B158" s="61"/>
      <c r="C158" s="321" t="s">
        <v>653</v>
      </c>
      <c r="D158" s="309"/>
      <c r="E158" s="309" t="s">
        <v>445</v>
      </c>
      <c r="F158" s="310"/>
      <c r="G158" s="371">
        <f>G159</f>
        <v>0</v>
      </c>
      <c r="H158" s="55"/>
    </row>
    <row r="159" spans="1:8" s="4" customFormat="1" ht="27.75" customHeight="1" hidden="1">
      <c r="A159" s="44"/>
      <c r="B159" s="61"/>
      <c r="C159" s="337" t="s">
        <v>652</v>
      </c>
      <c r="D159" s="309"/>
      <c r="E159" s="309" t="s">
        <v>651</v>
      </c>
      <c r="F159" s="310"/>
      <c r="G159" s="371">
        <f>G160</f>
        <v>0</v>
      </c>
      <c r="H159" s="55"/>
    </row>
    <row r="160" spans="1:8" s="4" customFormat="1" ht="34.5" customHeight="1" hidden="1">
      <c r="A160" s="44"/>
      <c r="B160" s="61"/>
      <c r="C160" s="321" t="s">
        <v>431</v>
      </c>
      <c r="D160" s="309"/>
      <c r="E160" s="309" t="s">
        <v>651</v>
      </c>
      <c r="F160" s="310" t="s">
        <v>149</v>
      </c>
      <c r="G160" s="371">
        <f>'прил 6 (ведомст.)'!J201</f>
        <v>0</v>
      </c>
      <c r="H160" s="55"/>
    </row>
    <row r="161" spans="1:8" s="4" customFormat="1" ht="28.5" customHeight="1" hidden="1">
      <c r="A161" s="44"/>
      <c r="B161" s="61"/>
      <c r="C161" s="351" t="s">
        <v>468</v>
      </c>
      <c r="D161" s="309"/>
      <c r="E161" s="309" t="s">
        <v>469</v>
      </c>
      <c r="F161" s="310"/>
      <c r="G161" s="424">
        <f>G162</f>
        <v>0</v>
      </c>
      <c r="H161" s="55"/>
    </row>
    <row r="162" spans="1:8" s="4" customFormat="1" ht="34.5" customHeight="1" hidden="1">
      <c r="A162" s="44"/>
      <c r="B162" s="61"/>
      <c r="C162" s="351" t="s">
        <v>467</v>
      </c>
      <c r="D162" s="309"/>
      <c r="E162" s="309" t="s">
        <v>470</v>
      </c>
      <c r="F162" s="310"/>
      <c r="G162" s="424">
        <f>G163</f>
        <v>0</v>
      </c>
      <c r="H162" s="55"/>
    </row>
    <row r="163" spans="1:8" s="4" customFormat="1" ht="39.75" customHeight="1" hidden="1">
      <c r="A163" s="44"/>
      <c r="B163" s="61"/>
      <c r="C163" s="307" t="s">
        <v>431</v>
      </c>
      <c r="D163" s="309"/>
      <c r="E163" s="309" t="s">
        <v>470</v>
      </c>
      <c r="F163" s="310" t="s">
        <v>149</v>
      </c>
      <c r="G163" s="424">
        <f>'прил 6 (ведомст.)'!J171</f>
        <v>0</v>
      </c>
      <c r="H163" s="55"/>
    </row>
    <row r="164" spans="1:8" s="4" customFormat="1" ht="37.5" customHeight="1" hidden="1">
      <c r="A164" s="44"/>
      <c r="B164" s="61"/>
      <c r="C164" s="321" t="s">
        <v>502</v>
      </c>
      <c r="D164" s="309"/>
      <c r="E164" s="309" t="s">
        <v>501</v>
      </c>
      <c r="F164" s="310"/>
      <c r="G164" s="371">
        <f>G165</f>
        <v>0</v>
      </c>
      <c r="H164" s="55"/>
    </row>
    <row r="165" spans="1:8" s="4" customFormat="1" ht="36" customHeight="1" hidden="1">
      <c r="A165" s="44"/>
      <c r="B165" s="61"/>
      <c r="C165" s="321" t="s">
        <v>503</v>
      </c>
      <c r="D165" s="309"/>
      <c r="E165" s="309" t="s">
        <v>500</v>
      </c>
      <c r="F165" s="310"/>
      <c r="G165" s="371">
        <f>G166</f>
        <v>0</v>
      </c>
      <c r="H165" s="55"/>
    </row>
    <row r="166" spans="1:8" s="4" customFormat="1" ht="37.5" customHeight="1" hidden="1">
      <c r="A166" s="44"/>
      <c r="B166" s="61"/>
      <c r="C166" s="321" t="s">
        <v>431</v>
      </c>
      <c r="D166" s="309"/>
      <c r="E166" s="309" t="s">
        <v>500</v>
      </c>
      <c r="F166" s="310" t="s">
        <v>149</v>
      </c>
      <c r="G166" s="371">
        <f>'прил 6 (ведомст.)'!J204</f>
        <v>0</v>
      </c>
      <c r="H166" s="55"/>
    </row>
    <row r="167" spans="1:8" s="4" customFormat="1" ht="21.75" customHeight="1">
      <c r="A167" s="44"/>
      <c r="B167" s="78">
        <v>7</v>
      </c>
      <c r="C167" s="318" t="s">
        <v>187</v>
      </c>
      <c r="D167" s="309"/>
      <c r="E167" s="323" t="s">
        <v>424</v>
      </c>
      <c r="F167" s="310"/>
      <c r="G167" s="425">
        <f>G168</f>
        <v>18.7</v>
      </c>
      <c r="H167" s="55"/>
    </row>
    <row r="168" spans="1:8" s="4" customFormat="1" ht="33.75" customHeight="1">
      <c r="A168" s="44"/>
      <c r="B168" s="61"/>
      <c r="C168" s="321" t="s">
        <v>460</v>
      </c>
      <c r="D168" s="309"/>
      <c r="E168" s="309" t="s">
        <v>436</v>
      </c>
      <c r="F168" s="341"/>
      <c r="G168" s="371">
        <f>G169</f>
        <v>18.7</v>
      </c>
      <c r="H168" s="55"/>
    </row>
    <row r="169" spans="1:8" s="4" customFormat="1" ht="37.5" customHeight="1">
      <c r="A169" s="44"/>
      <c r="B169" s="61"/>
      <c r="C169" s="190" t="s">
        <v>384</v>
      </c>
      <c r="D169" s="199"/>
      <c r="E169" s="199" t="s">
        <v>437</v>
      </c>
      <c r="F169" s="205"/>
      <c r="G169" s="212">
        <f>G170</f>
        <v>18.7</v>
      </c>
      <c r="H169" s="55"/>
    </row>
    <row r="170" spans="1:8" s="4" customFormat="1" ht="36" customHeight="1">
      <c r="A170" s="44"/>
      <c r="B170" s="61"/>
      <c r="C170" s="266" t="s">
        <v>453</v>
      </c>
      <c r="D170" s="199"/>
      <c r="E170" s="199" t="s">
        <v>438</v>
      </c>
      <c r="F170" s="205"/>
      <c r="G170" s="212">
        <f>G171</f>
        <v>18.7</v>
      </c>
      <c r="H170" s="55"/>
    </row>
    <row r="171" spans="1:8" s="4" customFormat="1" ht="15.75" customHeight="1">
      <c r="A171" s="44"/>
      <c r="B171" s="61"/>
      <c r="C171" s="266" t="s">
        <v>154</v>
      </c>
      <c r="D171" s="199"/>
      <c r="E171" s="199" t="s">
        <v>438</v>
      </c>
      <c r="F171" s="205">
        <v>500</v>
      </c>
      <c r="G171" s="212">
        <f>'прил 6 (ведомст.)'!J29</f>
        <v>18.7</v>
      </c>
      <c r="H171" s="55"/>
    </row>
    <row r="172" spans="1:8" s="4" customFormat="1" ht="21.75" customHeight="1">
      <c r="A172" s="44"/>
      <c r="B172" s="257">
        <v>8</v>
      </c>
      <c r="C172" s="229" t="s">
        <v>700</v>
      </c>
      <c r="D172" s="199"/>
      <c r="E172" s="208" t="s">
        <v>425</v>
      </c>
      <c r="F172" s="198"/>
      <c r="G172" s="216">
        <f>G173</f>
        <v>30</v>
      </c>
      <c r="H172" s="55"/>
    </row>
    <row r="173" spans="1:8" s="4" customFormat="1" ht="17.25" customHeight="1">
      <c r="A173" s="44"/>
      <c r="B173" s="189"/>
      <c r="C173" s="223" t="s">
        <v>701</v>
      </c>
      <c r="D173" s="200"/>
      <c r="E173" s="199" t="s">
        <v>426</v>
      </c>
      <c r="F173" s="201"/>
      <c r="G173" s="217">
        <f>G174</f>
        <v>30</v>
      </c>
      <c r="H173" s="55"/>
    </row>
    <row r="174" spans="1:8" s="4" customFormat="1" ht="19.5" customHeight="1" hidden="1">
      <c r="A174" s="44"/>
      <c r="B174" s="61"/>
      <c r="C174" s="223" t="s">
        <v>701</v>
      </c>
      <c r="D174" s="200"/>
      <c r="E174" s="199" t="s">
        <v>427</v>
      </c>
      <c r="F174" s="201"/>
      <c r="G174" s="217">
        <f>G175</f>
        <v>30</v>
      </c>
      <c r="H174" s="55"/>
    </row>
    <row r="175" spans="1:8" s="4" customFormat="1" ht="17.25" customHeight="1">
      <c r="A175" s="44"/>
      <c r="B175" s="61"/>
      <c r="C175" s="228" t="s">
        <v>748</v>
      </c>
      <c r="D175" s="199"/>
      <c r="E175" s="199" t="s">
        <v>747</v>
      </c>
      <c r="F175" s="201"/>
      <c r="G175" s="217">
        <f>G176</f>
        <v>30</v>
      </c>
      <c r="H175" s="55"/>
    </row>
    <row r="176" spans="1:8" s="4" customFormat="1" ht="21" customHeight="1">
      <c r="A176" s="44"/>
      <c r="B176" s="61"/>
      <c r="C176" s="190" t="s">
        <v>152</v>
      </c>
      <c r="D176" s="199"/>
      <c r="E176" s="199" t="s">
        <v>747</v>
      </c>
      <c r="F176" s="201" t="s">
        <v>151</v>
      </c>
      <c r="G176" s="206">
        <f>'прил 6 (ведомст.)'!J66</f>
        <v>30</v>
      </c>
      <c r="H176" s="55"/>
    </row>
    <row r="178" spans="3:7" ht="1.5" customHeight="1">
      <c r="C178" s="49"/>
      <c r="D178" s="57"/>
      <c r="E178" s="57"/>
      <c r="F178" s="58"/>
      <c r="G178" s="59"/>
    </row>
    <row r="179" spans="1:3" ht="2.25" customHeight="1">
      <c r="A179" s="18" t="s">
        <v>287</v>
      </c>
      <c r="B179" s="18"/>
      <c r="C179" s="25"/>
    </row>
    <row r="180" spans="1:3" ht="18">
      <c r="A180" s="36" t="s">
        <v>284</v>
      </c>
      <c r="B180" s="36" t="s">
        <v>511</v>
      </c>
      <c r="C180" s="18"/>
    </row>
    <row r="181" spans="1:7" ht="18">
      <c r="A181" s="11" t="s">
        <v>285</v>
      </c>
      <c r="B181" s="11" t="s">
        <v>508</v>
      </c>
      <c r="C181" s="36"/>
      <c r="G181" s="59" t="s">
        <v>178</v>
      </c>
    </row>
    <row r="182" spans="2:7" ht="18">
      <c r="B182" s="50"/>
      <c r="C182" s="11"/>
      <c r="G182" s="59"/>
    </row>
  </sheetData>
  <sheetProtection/>
  <mergeCells count="20">
    <mergeCell ref="C8:G8"/>
    <mergeCell ref="C9:G9"/>
    <mergeCell ref="C10:G10"/>
    <mergeCell ref="G20:G21"/>
    <mergeCell ref="F19:G19"/>
    <mergeCell ref="B17:G17"/>
    <mergeCell ref="C12:G12"/>
    <mergeCell ref="C13:G13"/>
    <mergeCell ref="C14:G14"/>
    <mergeCell ref="C15:G15"/>
    <mergeCell ref="C1:G1"/>
    <mergeCell ref="C2:G2"/>
    <mergeCell ref="C3:G3"/>
    <mergeCell ref="C4:G4"/>
    <mergeCell ref="A20:A21"/>
    <mergeCell ref="C20:C21"/>
    <mergeCell ref="B20:B21"/>
    <mergeCell ref="E20:E21"/>
    <mergeCell ref="F20:F21"/>
    <mergeCell ref="C7:G7"/>
  </mergeCells>
  <printOptions/>
  <pageMargins left="1.1811023622047245" right="0.1968503937007874" top="0.7874015748031497" bottom="0.5905511811023623" header="0" footer="0"/>
  <pageSetup blackAndWhite="1" fitToHeight="4" fitToWidth="1" horizontalDpi="600" verticalDpi="600" orientation="portrait" paperSize="9" scale="70" r:id="rId1"/>
  <rowBreaks count="2" manualBreakCount="2">
    <brk id="76" max="6" man="1"/>
    <brk id="119" min="1" max="6" man="1"/>
  </rowBreaks>
</worksheet>
</file>

<file path=xl/worksheets/sheet6.xml><?xml version="1.0" encoding="utf-8"?>
<worksheet xmlns="http://schemas.openxmlformats.org/spreadsheetml/2006/main" xmlns:r="http://schemas.openxmlformats.org/officeDocument/2006/relationships">
  <sheetPr>
    <tabColor rgb="FF00B050"/>
    <pageSetUpPr fitToPage="1"/>
  </sheetPr>
  <dimension ref="A1:S289"/>
  <sheetViews>
    <sheetView view="pageBreakPreview" zoomScale="60" zoomScaleNormal="80" zoomScalePageLayoutView="0" workbookViewId="0" topLeftCell="B6">
      <selection activeCell="C12" sqref="C12"/>
    </sheetView>
  </sheetViews>
  <sheetFormatPr defaultColWidth="9.125" defaultRowHeight="12.75"/>
  <cols>
    <col min="1" max="1" width="6.875" style="2" hidden="1" customWidth="1"/>
    <col min="2" max="2" width="6.875" style="2" customWidth="1"/>
    <col min="3" max="3" width="90.875" style="14" customWidth="1"/>
    <col min="4" max="4" width="5.875" style="2" customWidth="1"/>
    <col min="5" max="5" width="4.25390625" style="6" customWidth="1"/>
    <col min="6" max="6" width="4.375" style="6" customWidth="1"/>
    <col min="7" max="7" width="11.125" style="6" hidden="1" customWidth="1"/>
    <col min="8" max="8" width="16.625" style="6" customWidth="1"/>
    <col min="9" max="9" width="6.125" style="28" customWidth="1"/>
    <col min="10" max="10" width="19.875" style="28" customWidth="1"/>
    <col min="11" max="11" width="27.875" style="1" customWidth="1"/>
    <col min="12" max="12" width="10.50390625" style="1" customWidth="1"/>
    <col min="13" max="13" width="11.875" style="1" bestFit="1" customWidth="1"/>
    <col min="14" max="18" width="9.125" style="1" customWidth="1"/>
    <col min="19" max="19" width="11.875" style="296" bestFit="1" customWidth="1"/>
    <col min="20" max="16384" width="9.125" style="1" customWidth="1"/>
  </cols>
  <sheetData>
    <row r="1" spans="4:10" ht="21.75" customHeight="1" hidden="1">
      <c r="D1" s="570" t="s">
        <v>641</v>
      </c>
      <c r="E1" s="570"/>
      <c r="F1" s="570"/>
      <c r="G1" s="570"/>
      <c r="H1" s="570"/>
      <c r="I1" s="570"/>
      <c r="J1" s="570"/>
    </row>
    <row r="2" spans="4:10" ht="23.25" customHeight="1" hidden="1">
      <c r="D2" s="552" t="s">
        <v>1</v>
      </c>
      <c r="E2" s="552"/>
      <c r="F2" s="552"/>
      <c r="G2" s="552"/>
      <c r="H2" s="552"/>
      <c r="I2" s="552"/>
      <c r="J2" s="552"/>
    </row>
    <row r="3" spans="4:10" ht="25.5" customHeight="1" hidden="1">
      <c r="D3" s="572" t="s">
        <v>285</v>
      </c>
      <c r="E3" s="572"/>
      <c r="F3" s="572"/>
      <c r="G3" s="572"/>
      <c r="H3" s="572"/>
      <c r="I3" s="572"/>
      <c r="J3" s="572"/>
    </row>
    <row r="4" spans="4:10" ht="18" customHeight="1" hidden="1">
      <c r="D4" s="572" t="s">
        <v>675</v>
      </c>
      <c r="E4" s="572"/>
      <c r="F4" s="572"/>
      <c r="G4" s="572"/>
      <c r="H4" s="572"/>
      <c r="I4" s="572"/>
      <c r="J4" s="572"/>
    </row>
    <row r="5" ht="13.5" customHeight="1" hidden="1"/>
    <row r="6" spans="1:10" ht="5.25" customHeight="1">
      <c r="A6" s="3"/>
      <c r="B6" s="3"/>
      <c r="C6" s="15"/>
      <c r="D6" s="7"/>
      <c r="E6" s="7"/>
      <c r="F6" s="7"/>
      <c r="G6" s="7"/>
      <c r="H6" s="7"/>
      <c r="I6" s="27"/>
      <c r="J6" s="27"/>
    </row>
    <row r="7" spans="1:10" ht="12" customHeight="1" hidden="1">
      <c r="A7" s="3"/>
      <c r="B7" s="3"/>
      <c r="C7" s="15"/>
      <c r="D7" s="7"/>
      <c r="E7" s="7"/>
      <c r="F7" s="7"/>
      <c r="G7" s="7"/>
      <c r="H7" s="7"/>
      <c r="I7" s="27"/>
      <c r="J7" s="27"/>
    </row>
    <row r="8" spans="1:10" ht="3" customHeight="1">
      <c r="A8" s="3"/>
      <c r="B8" s="3"/>
      <c r="C8" s="15"/>
      <c r="D8" s="7"/>
      <c r="E8" s="7"/>
      <c r="F8" s="7"/>
      <c r="G8" s="7"/>
      <c r="H8" s="7"/>
      <c r="I8" s="27"/>
      <c r="J8" s="27"/>
    </row>
    <row r="9" spans="1:10" ht="18.75" customHeight="1">
      <c r="A9" s="3"/>
      <c r="B9" s="3"/>
      <c r="C9" s="15"/>
      <c r="D9" s="570" t="s">
        <v>581</v>
      </c>
      <c r="E9" s="570"/>
      <c r="F9" s="570"/>
      <c r="G9" s="570"/>
      <c r="H9" s="570"/>
      <c r="I9" s="570"/>
      <c r="J9" s="570"/>
    </row>
    <row r="10" spans="1:10" ht="18">
      <c r="A10" s="3"/>
      <c r="B10" s="3"/>
      <c r="C10" s="15"/>
      <c r="D10" s="552" t="s">
        <v>1</v>
      </c>
      <c r="E10" s="552"/>
      <c r="F10" s="552"/>
      <c r="G10" s="552"/>
      <c r="H10" s="552"/>
      <c r="I10" s="552"/>
      <c r="J10" s="552"/>
    </row>
    <row r="11" spans="1:10" ht="18">
      <c r="A11" s="3"/>
      <c r="B11" s="3"/>
      <c r="C11" s="15"/>
      <c r="D11" s="572" t="s">
        <v>285</v>
      </c>
      <c r="E11" s="572"/>
      <c r="F11" s="572"/>
      <c r="G11" s="572"/>
      <c r="H11" s="572"/>
      <c r="I11" s="572"/>
      <c r="J11" s="572"/>
    </row>
    <row r="12" spans="1:10" ht="18">
      <c r="A12" s="3"/>
      <c r="B12" s="3"/>
      <c r="C12" s="15"/>
      <c r="D12" s="572" t="s">
        <v>759</v>
      </c>
      <c r="E12" s="572"/>
      <c r="F12" s="572"/>
      <c r="G12" s="572"/>
      <c r="H12" s="572"/>
      <c r="I12" s="572"/>
      <c r="J12" s="572"/>
    </row>
    <row r="13" spans="1:10" ht="18">
      <c r="A13" s="3"/>
      <c r="B13" s="3"/>
      <c r="C13" s="15"/>
      <c r="D13" s="258"/>
      <c r="E13" s="258"/>
      <c r="F13" s="258"/>
      <c r="G13" s="258"/>
      <c r="H13" s="258"/>
      <c r="I13" s="258"/>
      <c r="J13" s="258"/>
    </row>
    <row r="14" spans="1:10" ht="18">
      <c r="A14" s="3"/>
      <c r="B14" s="3"/>
      <c r="C14" s="15"/>
      <c r="D14" s="7"/>
      <c r="E14" s="7"/>
      <c r="F14" s="7"/>
      <c r="G14" s="7"/>
      <c r="H14" s="7"/>
      <c r="I14" s="27"/>
      <c r="J14" s="27"/>
    </row>
    <row r="15" spans="1:10" ht="37.5" customHeight="1">
      <c r="A15" s="170" t="s">
        <v>168</v>
      </c>
      <c r="B15" s="599" t="s">
        <v>745</v>
      </c>
      <c r="C15" s="576"/>
      <c r="D15" s="576"/>
      <c r="E15" s="576"/>
      <c r="F15" s="576"/>
      <c r="G15" s="576"/>
      <c r="H15" s="576"/>
      <c r="I15" s="576"/>
      <c r="J15" s="576"/>
    </row>
    <row r="16" spans="1:10" ht="15" customHeight="1">
      <c r="A16" s="52"/>
      <c r="B16" s="52"/>
      <c r="C16" s="46"/>
      <c r="D16" s="46"/>
      <c r="E16" s="46"/>
      <c r="F16" s="46"/>
      <c r="G16" s="46"/>
      <c r="H16" s="46"/>
      <c r="I16" s="46"/>
      <c r="J16" s="46"/>
    </row>
    <row r="17" spans="1:13" ht="18">
      <c r="A17" s="3"/>
      <c r="B17" s="3"/>
      <c r="C17" s="16"/>
      <c r="D17" s="8"/>
      <c r="E17" s="8"/>
      <c r="F17" s="8"/>
      <c r="G17" s="8"/>
      <c r="H17" s="3"/>
      <c r="I17" s="585" t="s">
        <v>278</v>
      </c>
      <c r="J17" s="585"/>
      <c r="K17" s="182"/>
      <c r="L17" s="295"/>
      <c r="M17" s="222"/>
    </row>
    <row r="18" spans="1:12" ht="21" customHeight="1">
      <c r="A18" s="577" t="s">
        <v>269</v>
      </c>
      <c r="B18" s="577" t="s">
        <v>231</v>
      </c>
      <c r="C18" s="579" t="s">
        <v>255</v>
      </c>
      <c r="D18" s="601" t="s">
        <v>275</v>
      </c>
      <c r="E18" s="601" t="s">
        <v>225</v>
      </c>
      <c r="F18" s="601" t="s">
        <v>226</v>
      </c>
      <c r="G18" s="173" t="s">
        <v>227</v>
      </c>
      <c r="H18" s="582" t="s">
        <v>107</v>
      </c>
      <c r="I18" s="583" t="s">
        <v>108</v>
      </c>
      <c r="J18" s="439" t="s">
        <v>216</v>
      </c>
      <c r="K18" s="497"/>
      <c r="L18" s="184"/>
    </row>
    <row r="19" spans="1:12" ht="4.5" customHeight="1">
      <c r="A19" s="600"/>
      <c r="B19" s="600"/>
      <c r="C19" s="600"/>
      <c r="D19" s="602"/>
      <c r="E19" s="602"/>
      <c r="F19" s="602"/>
      <c r="G19" s="511"/>
      <c r="H19" s="598"/>
      <c r="I19" s="598"/>
      <c r="J19" s="506"/>
      <c r="K19" s="498"/>
      <c r="L19" s="221"/>
    </row>
    <row r="20" spans="1:12" ht="18">
      <c r="A20" s="39">
        <v>1</v>
      </c>
      <c r="B20" s="39"/>
      <c r="C20" s="48">
        <v>2</v>
      </c>
      <c r="D20" s="9" t="s">
        <v>249</v>
      </c>
      <c r="E20" s="9" t="s">
        <v>270</v>
      </c>
      <c r="F20" s="9" t="s">
        <v>250</v>
      </c>
      <c r="G20" s="9" t="s">
        <v>251</v>
      </c>
      <c r="H20" s="9" t="s">
        <v>251</v>
      </c>
      <c r="I20" s="32">
        <v>7</v>
      </c>
      <c r="J20" s="32">
        <v>8</v>
      </c>
      <c r="K20" s="499"/>
      <c r="L20" s="182"/>
    </row>
    <row r="21" spans="1:12" ht="28.5" customHeight="1">
      <c r="A21" s="39"/>
      <c r="B21" s="39"/>
      <c r="C21" s="512" t="s">
        <v>188</v>
      </c>
      <c r="D21" s="9"/>
      <c r="E21" s="9"/>
      <c r="F21" s="9"/>
      <c r="G21" s="9"/>
      <c r="H21" s="9"/>
      <c r="I21" s="32"/>
      <c r="J21" s="513">
        <f>J22+J30</f>
        <v>17438.7</v>
      </c>
      <c r="K21" s="499"/>
      <c r="L21" s="182"/>
    </row>
    <row r="22" spans="1:12" ht="24" customHeight="1">
      <c r="A22" s="39"/>
      <c r="B22" s="165">
        <v>1</v>
      </c>
      <c r="C22" s="416" t="s">
        <v>540</v>
      </c>
      <c r="D22" s="323" t="s">
        <v>186</v>
      </c>
      <c r="E22" s="323"/>
      <c r="F22" s="323"/>
      <c r="G22" s="323"/>
      <c r="H22" s="323"/>
      <c r="I22" s="514"/>
      <c r="J22" s="513">
        <f aca="true" t="shared" si="0" ref="J22:J28">J23</f>
        <v>18.7</v>
      </c>
      <c r="K22" s="499"/>
      <c r="L22" s="182"/>
    </row>
    <row r="23" spans="1:12" ht="18">
      <c r="A23" s="39"/>
      <c r="B23" s="165"/>
      <c r="C23" s="416" t="s">
        <v>247</v>
      </c>
      <c r="D23" s="323" t="s">
        <v>186</v>
      </c>
      <c r="E23" s="323" t="s">
        <v>228</v>
      </c>
      <c r="F23" s="309"/>
      <c r="G23" s="309"/>
      <c r="H23" s="309"/>
      <c r="I23" s="341"/>
      <c r="J23" s="513">
        <f t="shared" si="0"/>
        <v>18.7</v>
      </c>
      <c r="K23" s="499"/>
      <c r="L23" s="182"/>
    </row>
    <row r="24" spans="1:12" ht="36.75">
      <c r="A24" s="39"/>
      <c r="B24" s="165"/>
      <c r="C24" s="307" t="s">
        <v>233</v>
      </c>
      <c r="D24" s="309" t="s">
        <v>186</v>
      </c>
      <c r="E24" s="309" t="s">
        <v>228</v>
      </c>
      <c r="F24" s="309" t="s">
        <v>221</v>
      </c>
      <c r="G24" s="309"/>
      <c r="H24" s="309"/>
      <c r="I24" s="341"/>
      <c r="J24" s="316">
        <f t="shared" si="0"/>
        <v>18.7</v>
      </c>
      <c r="K24" s="499"/>
      <c r="L24" s="182"/>
    </row>
    <row r="25" spans="1:12" ht="22.5" customHeight="1">
      <c r="A25" s="39"/>
      <c r="B25" s="165"/>
      <c r="C25" s="307" t="s">
        <v>187</v>
      </c>
      <c r="D25" s="309" t="s">
        <v>186</v>
      </c>
      <c r="E25" s="309" t="s">
        <v>228</v>
      </c>
      <c r="F25" s="309" t="s">
        <v>221</v>
      </c>
      <c r="G25" s="309"/>
      <c r="H25" s="309" t="s">
        <v>424</v>
      </c>
      <c r="I25" s="341"/>
      <c r="J25" s="316">
        <f t="shared" si="0"/>
        <v>18.7</v>
      </c>
      <c r="K25" s="499"/>
      <c r="L25" s="182"/>
    </row>
    <row r="26" spans="1:12" ht="36.75">
      <c r="A26" s="39"/>
      <c r="B26" s="165"/>
      <c r="C26" s="307" t="s">
        <v>460</v>
      </c>
      <c r="D26" s="309" t="s">
        <v>186</v>
      </c>
      <c r="E26" s="309" t="s">
        <v>228</v>
      </c>
      <c r="F26" s="309" t="s">
        <v>221</v>
      </c>
      <c r="G26" s="309"/>
      <c r="H26" s="309" t="s">
        <v>436</v>
      </c>
      <c r="I26" s="341"/>
      <c r="J26" s="316">
        <f>J27</f>
        <v>18.7</v>
      </c>
      <c r="K26" s="499"/>
      <c r="L26" s="182"/>
    </row>
    <row r="27" spans="1:12" ht="36.75">
      <c r="A27" s="39"/>
      <c r="B27" s="165"/>
      <c r="C27" s="307" t="s">
        <v>384</v>
      </c>
      <c r="D27" s="309" t="s">
        <v>186</v>
      </c>
      <c r="E27" s="309" t="s">
        <v>228</v>
      </c>
      <c r="F27" s="309" t="s">
        <v>221</v>
      </c>
      <c r="G27" s="309"/>
      <c r="H27" s="309" t="s">
        <v>437</v>
      </c>
      <c r="I27" s="341"/>
      <c r="J27" s="316">
        <f>J28</f>
        <v>18.7</v>
      </c>
      <c r="K27" s="499"/>
      <c r="L27" s="182"/>
    </row>
    <row r="28" spans="1:12" ht="36.75">
      <c r="A28" s="39"/>
      <c r="B28" s="165"/>
      <c r="C28" s="307" t="s">
        <v>453</v>
      </c>
      <c r="D28" s="309" t="s">
        <v>186</v>
      </c>
      <c r="E28" s="309" t="s">
        <v>228</v>
      </c>
      <c r="F28" s="309" t="s">
        <v>221</v>
      </c>
      <c r="G28" s="309"/>
      <c r="H28" s="309" t="s">
        <v>438</v>
      </c>
      <c r="I28" s="341"/>
      <c r="J28" s="316">
        <f t="shared" si="0"/>
        <v>18.7</v>
      </c>
      <c r="K28" s="499"/>
      <c r="L28" s="182"/>
    </row>
    <row r="29" spans="1:12" ht="18">
      <c r="A29" s="39"/>
      <c r="B29" s="165"/>
      <c r="C29" s="307" t="s">
        <v>154</v>
      </c>
      <c r="D29" s="309" t="s">
        <v>186</v>
      </c>
      <c r="E29" s="309" t="s">
        <v>228</v>
      </c>
      <c r="F29" s="309" t="s">
        <v>221</v>
      </c>
      <c r="G29" s="309"/>
      <c r="H29" s="309" t="s">
        <v>438</v>
      </c>
      <c r="I29" s="341">
        <v>500</v>
      </c>
      <c r="J29" s="316">
        <v>18.7</v>
      </c>
      <c r="K29" s="499"/>
      <c r="L29" s="182"/>
    </row>
    <row r="30" spans="1:19" s="4" customFormat="1" ht="21.75" customHeight="1">
      <c r="A30" s="43">
        <v>1</v>
      </c>
      <c r="B30" s="162">
        <v>2</v>
      </c>
      <c r="C30" s="416" t="s">
        <v>62</v>
      </c>
      <c r="D30" s="417" t="s">
        <v>290</v>
      </c>
      <c r="E30" s="309"/>
      <c r="F30" s="309"/>
      <c r="G30" s="309"/>
      <c r="H30" s="309"/>
      <c r="I30" s="309"/>
      <c r="J30" s="515">
        <f>J31+J94+J102+J132+J165+J229</f>
        <v>17420</v>
      </c>
      <c r="K30" s="499"/>
      <c r="L30" s="183"/>
      <c r="S30" s="297"/>
    </row>
    <row r="31" spans="1:19" s="4" customFormat="1" ht="20.25" customHeight="1">
      <c r="A31" s="43"/>
      <c r="B31" s="162"/>
      <c r="C31" s="416" t="s">
        <v>247</v>
      </c>
      <c r="D31" s="417" t="s">
        <v>290</v>
      </c>
      <c r="E31" s="323" t="s">
        <v>228</v>
      </c>
      <c r="F31" s="323"/>
      <c r="G31" s="323"/>
      <c r="H31" s="323"/>
      <c r="I31" s="323"/>
      <c r="J31" s="515">
        <f>J32+J38+J61+J67+J55+J49</f>
        <v>4855.5</v>
      </c>
      <c r="K31" s="499"/>
      <c r="L31" s="183"/>
      <c r="S31" s="297"/>
    </row>
    <row r="32" spans="1:19" s="4" customFormat="1" ht="40.5" customHeight="1">
      <c r="A32" s="43"/>
      <c r="B32" s="162"/>
      <c r="C32" s="488" t="s">
        <v>213</v>
      </c>
      <c r="D32" s="308" t="s">
        <v>290</v>
      </c>
      <c r="E32" s="309" t="s">
        <v>228</v>
      </c>
      <c r="F32" s="309" t="s">
        <v>229</v>
      </c>
      <c r="G32" s="309"/>
      <c r="H32" s="309"/>
      <c r="I32" s="309"/>
      <c r="J32" s="311">
        <f>J33</f>
        <v>726.3</v>
      </c>
      <c r="K32" s="499"/>
      <c r="L32" s="183"/>
      <c r="S32" s="297"/>
    </row>
    <row r="33" spans="1:12" ht="36.75" customHeight="1">
      <c r="A33" s="43"/>
      <c r="B33" s="162"/>
      <c r="C33" s="311" t="s">
        <v>69</v>
      </c>
      <c r="D33" s="308" t="s">
        <v>290</v>
      </c>
      <c r="E33" s="309" t="s">
        <v>228</v>
      </c>
      <c r="F33" s="309" t="s">
        <v>229</v>
      </c>
      <c r="G33" s="309" t="s">
        <v>256</v>
      </c>
      <c r="H33" s="309" t="s">
        <v>396</v>
      </c>
      <c r="I33" s="309"/>
      <c r="J33" s="311">
        <f>J34</f>
        <v>726.3</v>
      </c>
      <c r="K33" s="499"/>
      <c r="L33" s="182"/>
    </row>
    <row r="34" spans="1:12" ht="18.75" customHeight="1">
      <c r="A34" s="43"/>
      <c r="B34" s="162"/>
      <c r="C34" s="307" t="s">
        <v>471</v>
      </c>
      <c r="D34" s="308" t="s">
        <v>290</v>
      </c>
      <c r="E34" s="309" t="s">
        <v>228</v>
      </c>
      <c r="F34" s="309" t="s">
        <v>229</v>
      </c>
      <c r="G34" s="309" t="s">
        <v>245</v>
      </c>
      <c r="H34" s="309" t="s">
        <v>397</v>
      </c>
      <c r="I34" s="309"/>
      <c r="J34" s="311">
        <f>J35</f>
        <v>726.3</v>
      </c>
      <c r="K34" s="499"/>
      <c r="L34" s="182"/>
    </row>
    <row r="35" spans="1:12" ht="36.75" customHeight="1">
      <c r="A35" s="43"/>
      <c r="B35" s="162"/>
      <c r="C35" s="307" t="s">
        <v>399</v>
      </c>
      <c r="D35" s="308" t="s">
        <v>290</v>
      </c>
      <c r="E35" s="309" t="s">
        <v>228</v>
      </c>
      <c r="F35" s="309" t="s">
        <v>229</v>
      </c>
      <c r="G35" s="309"/>
      <c r="H35" s="309" t="s">
        <v>398</v>
      </c>
      <c r="I35" s="309"/>
      <c r="J35" s="311">
        <f>J36</f>
        <v>726.3</v>
      </c>
      <c r="K35" s="499"/>
      <c r="L35" s="182"/>
    </row>
    <row r="36" spans="1:12" ht="18" customHeight="1">
      <c r="A36" s="43"/>
      <c r="B36" s="162"/>
      <c r="C36" s="311" t="s">
        <v>11</v>
      </c>
      <c r="D36" s="308" t="s">
        <v>290</v>
      </c>
      <c r="E36" s="309" t="s">
        <v>228</v>
      </c>
      <c r="F36" s="309" t="s">
        <v>229</v>
      </c>
      <c r="G36" s="309"/>
      <c r="H36" s="309" t="s">
        <v>400</v>
      </c>
      <c r="I36" s="309"/>
      <c r="J36" s="311">
        <f>J37</f>
        <v>726.3</v>
      </c>
      <c r="K36" s="499"/>
      <c r="L36" s="182"/>
    </row>
    <row r="37" spans="1:13" ht="60" customHeight="1">
      <c r="A37" s="43"/>
      <c r="B37" s="162"/>
      <c r="C37" s="311" t="s">
        <v>704</v>
      </c>
      <c r="D37" s="308" t="s">
        <v>290</v>
      </c>
      <c r="E37" s="309" t="s">
        <v>228</v>
      </c>
      <c r="F37" s="309" t="s">
        <v>229</v>
      </c>
      <c r="G37" s="309"/>
      <c r="H37" s="309" t="s">
        <v>400</v>
      </c>
      <c r="I37" s="309" t="s">
        <v>148</v>
      </c>
      <c r="J37" s="311">
        <v>726.3</v>
      </c>
      <c r="K37" s="499"/>
      <c r="L37" s="182"/>
      <c r="M37" s="356">
        <f>J32+J38</f>
        <v>4434</v>
      </c>
    </row>
    <row r="38" spans="1:19" s="4" customFormat="1" ht="54.75" customHeight="1">
      <c r="A38" s="44"/>
      <c r="B38" s="61"/>
      <c r="C38" s="312" t="s">
        <v>179</v>
      </c>
      <c r="D38" s="308" t="s">
        <v>290</v>
      </c>
      <c r="E38" s="309" t="s">
        <v>228</v>
      </c>
      <c r="F38" s="309" t="s">
        <v>232</v>
      </c>
      <c r="G38" s="309"/>
      <c r="H38" s="309"/>
      <c r="I38" s="310"/>
      <c r="J38" s="311">
        <f>J39</f>
        <v>3707.7</v>
      </c>
      <c r="K38" s="500"/>
      <c r="L38" s="374"/>
      <c r="S38" s="297"/>
    </row>
    <row r="39" spans="1:12" ht="40.5" customHeight="1">
      <c r="A39" s="44"/>
      <c r="B39" s="61"/>
      <c r="C39" s="311" t="s">
        <v>69</v>
      </c>
      <c r="D39" s="308" t="s">
        <v>290</v>
      </c>
      <c r="E39" s="309" t="s">
        <v>228</v>
      </c>
      <c r="F39" s="309" t="s">
        <v>232</v>
      </c>
      <c r="G39" s="309" t="s">
        <v>256</v>
      </c>
      <c r="H39" s="309" t="s">
        <v>396</v>
      </c>
      <c r="I39" s="310"/>
      <c r="J39" s="311">
        <f>J40</f>
        <v>3707.7</v>
      </c>
      <c r="K39" s="500"/>
      <c r="L39" s="375"/>
    </row>
    <row r="40" spans="1:19" s="4" customFormat="1" ht="22.5" customHeight="1">
      <c r="A40" s="44"/>
      <c r="B40" s="61"/>
      <c r="C40" s="307" t="s">
        <v>471</v>
      </c>
      <c r="D40" s="308" t="s">
        <v>290</v>
      </c>
      <c r="E40" s="309" t="s">
        <v>228</v>
      </c>
      <c r="F40" s="309" t="s">
        <v>232</v>
      </c>
      <c r="G40" s="309" t="s">
        <v>272</v>
      </c>
      <c r="H40" s="309" t="s">
        <v>397</v>
      </c>
      <c r="I40" s="310"/>
      <c r="J40" s="311">
        <f>J41</f>
        <v>3707.7</v>
      </c>
      <c r="K40" s="500"/>
      <c r="L40" s="374"/>
      <c r="S40" s="297"/>
    </row>
    <row r="41" spans="1:19" s="4" customFormat="1" ht="22.5" customHeight="1">
      <c r="A41" s="44"/>
      <c r="B41" s="61"/>
      <c r="C41" s="307" t="s">
        <v>12</v>
      </c>
      <c r="D41" s="308" t="s">
        <v>290</v>
      </c>
      <c r="E41" s="309" t="s">
        <v>228</v>
      </c>
      <c r="F41" s="309" t="s">
        <v>232</v>
      </c>
      <c r="G41" s="309"/>
      <c r="H41" s="309" t="s">
        <v>401</v>
      </c>
      <c r="I41" s="310"/>
      <c r="J41" s="311">
        <f>J42+J47</f>
        <v>3707.7</v>
      </c>
      <c r="K41" s="500"/>
      <c r="L41" s="374"/>
      <c r="S41" s="297"/>
    </row>
    <row r="42" spans="1:19" s="4" customFormat="1" ht="19.5" customHeight="1">
      <c r="A42" s="44"/>
      <c r="B42" s="61"/>
      <c r="C42" s="507" t="s">
        <v>11</v>
      </c>
      <c r="D42" s="308" t="s">
        <v>290</v>
      </c>
      <c r="E42" s="309" t="s">
        <v>228</v>
      </c>
      <c r="F42" s="309" t="s">
        <v>232</v>
      </c>
      <c r="G42" s="309"/>
      <c r="H42" s="309" t="s">
        <v>402</v>
      </c>
      <c r="I42" s="310"/>
      <c r="J42" s="322">
        <f>J43+J44+J45</f>
        <v>3703.8999999999996</v>
      </c>
      <c r="K42" s="500"/>
      <c r="L42" s="374"/>
      <c r="S42" s="297"/>
    </row>
    <row r="43" spans="1:19" s="4" customFormat="1" ht="58.5" customHeight="1">
      <c r="A43" s="44"/>
      <c r="B43" s="61"/>
      <c r="C43" s="311" t="s">
        <v>704</v>
      </c>
      <c r="D43" s="308" t="s">
        <v>290</v>
      </c>
      <c r="E43" s="309" t="s">
        <v>228</v>
      </c>
      <c r="F43" s="309" t="s">
        <v>232</v>
      </c>
      <c r="G43" s="309"/>
      <c r="H43" s="309" t="s">
        <v>402</v>
      </c>
      <c r="I43" s="310" t="s">
        <v>148</v>
      </c>
      <c r="J43" s="322">
        <v>3352.2</v>
      </c>
      <c r="K43" s="500"/>
      <c r="L43" s="374"/>
      <c r="S43" s="297"/>
    </row>
    <row r="44" spans="1:19" s="4" customFormat="1" ht="39" customHeight="1">
      <c r="A44" s="44"/>
      <c r="B44" s="61"/>
      <c r="C44" s="307" t="s">
        <v>431</v>
      </c>
      <c r="D44" s="308" t="s">
        <v>290</v>
      </c>
      <c r="E44" s="309" t="s">
        <v>228</v>
      </c>
      <c r="F44" s="309" t="s">
        <v>232</v>
      </c>
      <c r="G44" s="309"/>
      <c r="H44" s="309" t="s">
        <v>402</v>
      </c>
      <c r="I44" s="310" t="s">
        <v>149</v>
      </c>
      <c r="J44" s="507">
        <v>331.7</v>
      </c>
      <c r="K44" s="500"/>
      <c r="L44" s="327"/>
      <c r="M44" s="591"/>
      <c r="N44" s="592"/>
      <c r="O44" s="592"/>
      <c r="P44" s="592"/>
      <c r="Q44" s="593"/>
      <c r="R44" s="593"/>
      <c r="S44" s="297"/>
    </row>
    <row r="45" spans="1:19" s="4" customFormat="1" ht="18.75" customHeight="1">
      <c r="A45" s="44"/>
      <c r="B45" s="61"/>
      <c r="C45" s="307" t="s">
        <v>152</v>
      </c>
      <c r="D45" s="308" t="s">
        <v>290</v>
      </c>
      <c r="E45" s="309" t="s">
        <v>228</v>
      </c>
      <c r="F45" s="309" t="s">
        <v>232</v>
      </c>
      <c r="G45" s="309"/>
      <c r="H45" s="309" t="s">
        <v>402</v>
      </c>
      <c r="I45" s="310" t="s">
        <v>151</v>
      </c>
      <c r="J45" s="507">
        <v>20</v>
      </c>
      <c r="K45" s="500"/>
      <c r="L45" s="374"/>
      <c r="S45" s="297"/>
    </row>
    <row r="46" spans="1:12" ht="18.75" customHeight="1" hidden="1">
      <c r="A46" s="44"/>
      <c r="B46" s="61"/>
      <c r="C46" s="312" t="s">
        <v>261</v>
      </c>
      <c r="D46" s="308" t="s">
        <v>290</v>
      </c>
      <c r="E46" s="309" t="s">
        <v>228</v>
      </c>
      <c r="F46" s="309" t="s">
        <v>232</v>
      </c>
      <c r="G46" s="309" t="s">
        <v>214</v>
      </c>
      <c r="H46" s="309" t="s">
        <v>13</v>
      </c>
      <c r="I46" s="309"/>
      <c r="J46" s="311"/>
      <c r="K46" s="500"/>
      <c r="L46" s="375"/>
    </row>
    <row r="47" spans="1:12" ht="37.5" customHeight="1">
      <c r="A47" s="44"/>
      <c r="B47" s="61"/>
      <c r="C47" s="311" t="s">
        <v>185</v>
      </c>
      <c r="D47" s="308" t="s">
        <v>290</v>
      </c>
      <c r="E47" s="309" t="s">
        <v>228</v>
      </c>
      <c r="F47" s="309" t="s">
        <v>232</v>
      </c>
      <c r="G47" s="309"/>
      <c r="H47" s="309" t="s">
        <v>403</v>
      </c>
      <c r="I47" s="309"/>
      <c r="J47" s="311">
        <f>J48</f>
        <v>3.8</v>
      </c>
      <c r="K47" s="500"/>
      <c r="L47" s="375"/>
    </row>
    <row r="48" spans="1:12" ht="37.5" customHeight="1">
      <c r="A48" s="44"/>
      <c r="B48" s="61"/>
      <c r="C48" s="307" t="s">
        <v>431</v>
      </c>
      <c r="D48" s="308" t="s">
        <v>290</v>
      </c>
      <c r="E48" s="309" t="s">
        <v>228</v>
      </c>
      <c r="F48" s="309" t="s">
        <v>232</v>
      </c>
      <c r="G48" s="309"/>
      <c r="H48" s="309" t="s">
        <v>403</v>
      </c>
      <c r="I48" s="309" t="s">
        <v>149</v>
      </c>
      <c r="J48" s="311">
        <v>3.8</v>
      </c>
      <c r="K48" s="500"/>
      <c r="L48" s="375"/>
    </row>
    <row r="49" spans="1:12" ht="37.5" customHeight="1">
      <c r="A49" s="44"/>
      <c r="B49" s="61"/>
      <c r="C49" s="307" t="s">
        <v>233</v>
      </c>
      <c r="D49" s="308" t="s">
        <v>290</v>
      </c>
      <c r="E49" s="309" t="s">
        <v>228</v>
      </c>
      <c r="F49" s="309" t="s">
        <v>221</v>
      </c>
      <c r="G49" s="309"/>
      <c r="H49" s="309"/>
      <c r="I49" s="309"/>
      <c r="J49" s="311">
        <f>J50</f>
        <v>26.7</v>
      </c>
      <c r="K49" s="500"/>
      <c r="L49" s="375"/>
    </row>
    <row r="50" spans="1:12" ht="37.5" customHeight="1">
      <c r="A50" s="44"/>
      <c r="B50" s="61"/>
      <c r="C50" s="311" t="s">
        <v>69</v>
      </c>
      <c r="D50" s="308" t="s">
        <v>290</v>
      </c>
      <c r="E50" s="309" t="s">
        <v>228</v>
      </c>
      <c r="F50" s="309" t="s">
        <v>221</v>
      </c>
      <c r="G50" s="309"/>
      <c r="H50" s="309" t="s">
        <v>396</v>
      </c>
      <c r="I50" s="309"/>
      <c r="J50" s="311">
        <f>J51</f>
        <v>26.7</v>
      </c>
      <c r="K50" s="500"/>
      <c r="L50" s="375"/>
    </row>
    <row r="51" spans="1:12" ht="22.5" customHeight="1">
      <c r="A51" s="44"/>
      <c r="B51" s="61"/>
      <c r="C51" s="307" t="s">
        <v>471</v>
      </c>
      <c r="D51" s="308" t="s">
        <v>290</v>
      </c>
      <c r="E51" s="309" t="s">
        <v>228</v>
      </c>
      <c r="F51" s="309" t="s">
        <v>221</v>
      </c>
      <c r="G51" s="309"/>
      <c r="H51" s="309" t="s">
        <v>397</v>
      </c>
      <c r="I51" s="309"/>
      <c r="J51" s="311">
        <f>J52</f>
        <v>26.7</v>
      </c>
      <c r="K51" s="500"/>
      <c r="L51" s="375"/>
    </row>
    <row r="52" spans="1:12" ht="40.5" customHeight="1">
      <c r="A52" s="44"/>
      <c r="B52" s="61"/>
      <c r="C52" s="307" t="s">
        <v>498</v>
      </c>
      <c r="D52" s="308" t="s">
        <v>290</v>
      </c>
      <c r="E52" s="309" t="s">
        <v>228</v>
      </c>
      <c r="F52" s="309" t="s">
        <v>221</v>
      </c>
      <c r="G52" s="309"/>
      <c r="H52" s="309" t="s">
        <v>497</v>
      </c>
      <c r="I52" s="309"/>
      <c r="J52" s="311">
        <f>J53</f>
        <v>26.7</v>
      </c>
      <c r="K52" s="500"/>
      <c r="L52" s="375"/>
    </row>
    <row r="53" spans="1:12" ht="39" customHeight="1">
      <c r="A53" s="44"/>
      <c r="B53" s="61"/>
      <c r="C53" s="307" t="s">
        <v>505</v>
      </c>
      <c r="D53" s="308" t="s">
        <v>290</v>
      </c>
      <c r="E53" s="309" t="s">
        <v>228</v>
      </c>
      <c r="F53" s="309" t="s">
        <v>221</v>
      </c>
      <c r="G53" s="309"/>
      <c r="H53" s="309" t="s">
        <v>499</v>
      </c>
      <c r="I53" s="309"/>
      <c r="J53" s="311">
        <f>J54</f>
        <v>26.7</v>
      </c>
      <c r="K53" s="500"/>
      <c r="L53" s="375"/>
    </row>
    <row r="54" spans="1:19" ht="22.5" customHeight="1">
      <c r="A54" s="44"/>
      <c r="B54" s="61"/>
      <c r="C54" s="307" t="s">
        <v>154</v>
      </c>
      <c r="D54" s="308" t="s">
        <v>290</v>
      </c>
      <c r="E54" s="309" t="s">
        <v>228</v>
      </c>
      <c r="F54" s="309" t="s">
        <v>221</v>
      </c>
      <c r="G54" s="309"/>
      <c r="H54" s="309" t="s">
        <v>499</v>
      </c>
      <c r="I54" s="309" t="s">
        <v>153</v>
      </c>
      <c r="J54" s="311">
        <v>26.7</v>
      </c>
      <c r="K54" s="500"/>
      <c r="L54" s="375"/>
      <c r="S54" s="413"/>
    </row>
    <row r="55" spans="1:19" ht="19.5" customHeight="1" hidden="1">
      <c r="A55" s="44"/>
      <c r="B55" s="61"/>
      <c r="C55" s="484" t="s">
        <v>14</v>
      </c>
      <c r="D55" s="308" t="s">
        <v>290</v>
      </c>
      <c r="E55" s="309" t="s">
        <v>228</v>
      </c>
      <c r="F55" s="309" t="s">
        <v>9</v>
      </c>
      <c r="G55" s="309"/>
      <c r="H55" s="309"/>
      <c r="I55" s="310"/>
      <c r="J55" s="371">
        <f>J56</f>
        <v>0</v>
      </c>
      <c r="K55" s="500"/>
      <c r="L55" s="375"/>
      <c r="S55" s="413"/>
    </row>
    <row r="56" spans="1:19" ht="36.75" customHeight="1" hidden="1">
      <c r="A56" s="44"/>
      <c r="B56" s="61"/>
      <c r="C56" s="311" t="s">
        <v>69</v>
      </c>
      <c r="D56" s="308" t="s">
        <v>290</v>
      </c>
      <c r="E56" s="309" t="s">
        <v>228</v>
      </c>
      <c r="F56" s="309" t="s">
        <v>9</v>
      </c>
      <c r="G56" s="309"/>
      <c r="H56" s="309" t="s">
        <v>396</v>
      </c>
      <c r="I56" s="310"/>
      <c r="J56" s="371">
        <f>J57</f>
        <v>0</v>
      </c>
      <c r="K56" s="500"/>
      <c r="L56" s="375"/>
      <c r="S56" s="413"/>
    </row>
    <row r="57" spans="1:19" ht="18.75" customHeight="1" hidden="1">
      <c r="A57" s="44"/>
      <c r="B57" s="61"/>
      <c r="C57" s="307" t="s">
        <v>471</v>
      </c>
      <c r="D57" s="308" t="s">
        <v>290</v>
      </c>
      <c r="E57" s="309" t="s">
        <v>228</v>
      </c>
      <c r="F57" s="309" t="s">
        <v>9</v>
      </c>
      <c r="G57" s="309"/>
      <c r="H57" s="309" t="s">
        <v>397</v>
      </c>
      <c r="I57" s="310"/>
      <c r="J57" s="371">
        <f>J58</f>
        <v>0</v>
      </c>
      <c r="K57" s="500"/>
      <c r="L57" s="375"/>
      <c r="S57" s="413"/>
    </row>
    <row r="58" spans="1:19" ht="21" customHeight="1" hidden="1">
      <c r="A58" s="44"/>
      <c r="B58" s="61"/>
      <c r="C58" s="307" t="s">
        <v>476</v>
      </c>
      <c r="D58" s="308" t="s">
        <v>290</v>
      </c>
      <c r="E58" s="309" t="s">
        <v>228</v>
      </c>
      <c r="F58" s="309" t="s">
        <v>9</v>
      </c>
      <c r="G58" s="309"/>
      <c r="H58" s="309" t="s">
        <v>475</v>
      </c>
      <c r="I58" s="310"/>
      <c r="J58" s="371">
        <f>J59</f>
        <v>0</v>
      </c>
      <c r="K58" s="500"/>
      <c r="L58" s="375"/>
      <c r="S58" s="413"/>
    </row>
    <row r="59" spans="1:19" ht="21" customHeight="1" hidden="1">
      <c r="A59" s="44"/>
      <c r="B59" s="61"/>
      <c r="C59" s="307" t="s">
        <v>521</v>
      </c>
      <c r="D59" s="308" t="s">
        <v>290</v>
      </c>
      <c r="E59" s="309" t="s">
        <v>228</v>
      </c>
      <c r="F59" s="309" t="s">
        <v>9</v>
      </c>
      <c r="G59" s="309"/>
      <c r="H59" s="309" t="s">
        <v>520</v>
      </c>
      <c r="I59" s="310"/>
      <c r="J59" s="371">
        <f>J60</f>
        <v>0</v>
      </c>
      <c r="K59" s="500"/>
      <c r="L59" s="375"/>
      <c r="S59" s="413"/>
    </row>
    <row r="60" spans="1:19" ht="21" customHeight="1" hidden="1">
      <c r="A60" s="44"/>
      <c r="B60" s="61"/>
      <c r="C60" s="307" t="s">
        <v>152</v>
      </c>
      <c r="D60" s="308" t="s">
        <v>290</v>
      </c>
      <c r="E60" s="309" t="s">
        <v>228</v>
      </c>
      <c r="F60" s="309" t="s">
        <v>9</v>
      </c>
      <c r="G60" s="309"/>
      <c r="H60" s="309" t="s">
        <v>520</v>
      </c>
      <c r="I60" s="310" t="s">
        <v>151</v>
      </c>
      <c r="J60" s="371">
        <v>0</v>
      </c>
      <c r="K60" s="500"/>
      <c r="L60" s="375"/>
      <c r="S60" s="413"/>
    </row>
    <row r="61" spans="1:19" ht="20.25" customHeight="1">
      <c r="A61" s="44"/>
      <c r="B61" s="61"/>
      <c r="C61" s="370" t="s">
        <v>262</v>
      </c>
      <c r="D61" s="308" t="s">
        <v>290</v>
      </c>
      <c r="E61" s="309" t="s">
        <v>228</v>
      </c>
      <c r="F61" s="309" t="s">
        <v>222</v>
      </c>
      <c r="G61" s="309"/>
      <c r="H61" s="309"/>
      <c r="I61" s="310"/>
      <c r="J61" s="371">
        <f>J62</f>
        <v>30</v>
      </c>
      <c r="K61" s="500"/>
      <c r="L61" s="375"/>
      <c r="S61" s="413"/>
    </row>
    <row r="62" spans="1:12" ht="23.25" customHeight="1">
      <c r="A62" s="44"/>
      <c r="B62" s="61"/>
      <c r="C62" s="516" t="s">
        <v>700</v>
      </c>
      <c r="D62" s="308" t="s">
        <v>290</v>
      </c>
      <c r="E62" s="309" t="s">
        <v>228</v>
      </c>
      <c r="F62" s="309" t="s">
        <v>222</v>
      </c>
      <c r="G62" s="309" t="s">
        <v>235</v>
      </c>
      <c r="H62" s="309" t="s">
        <v>425</v>
      </c>
      <c r="I62" s="310"/>
      <c r="J62" s="371">
        <f>J63</f>
        <v>30</v>
      </c>
      <c r="K62" s="500"/>
      <c r="L62" s="375"/>
    </row>
    <row r="63" spans="1:12" ht="18.75" customHeight="1">
      <c r="A63" s="44"/>
      <c r="B63" s="61"/>
      <c r="C63" s="517" t="s">
        <v>701</v>
      </c>
      <c r="D63" s="308" t="s">
        <v>290</v>
      </c>
      <c r="E63" s="309" t="s">
        <v>228</v>
      </c>
      <c r="F63" s="309" t="s">
        <v>222</v>
      </c>
      <c r="G63" s="309" t="s">
        <v>236</v>
      </c>
      <c r="H63" s="309" t="s">
        <v>426</v>
      </c>
      <c r="I63" s="310"/>
      <c r="J63" s="518">
        <f>J64</f>
        <v>30</v>
      </c>
      <c r="K63" s="500"/>
      <c r="L63" s="375"/>
    </row>
    <row r="64" spans="1:12" ht="17.25" customHeight="1" hidden="1">
      <c r="A64" s="44"/>
      <c r="B64" s="61"/>
      <c r="C64" s="517" t="s">
        <v>262</v>
      </c>
      <c r="D64" s="308" t="s">
        <v>290</v>
      </c>
      <c r="E64" s="309" t="s">
        <v>228</v>
      </c>
      <c r="F64" s="309" t="s">
        <v>222</v>
      </c>
      <c r="G64" s="309"/>
      <c r="H64" s="309" t="s">
        <v>427</v>
      </c>
      <c r="I64" s="310"/>
      <c r="J64" s="518">
        <f>J65</f>
        <v>30</v>
      </c>
      <c r="K64" s="500"/>
      <c r="L64" s="375"/>
    </row>
    <row r="65" spans="1:12" ht="22.5" customHeight="1">
      <c r="A65" s="44"/>
      <c r="B65" s="61"/>
      <c r="C65" s="312" t="s">
        <v>748</v>
      </c>
      <c r="D65" s="308" t="s">
        <v>290</v>
      </c>
      <c r="E65" s="309" t="s">
        <v>228</v>
      </c>
      <c r="F65" s="309" t="s">
        <v>222</v>
      </c>
      <c r="G65" s="309"/>
      <c r="H65" s="309" t="s">
        <v>747</v>
      </c>
      <c r="I65" s="310"/>
      <c r="J65" s="371">
        <f>J66</f>
        <v>30</v>
      </c>
      <c r="K65" s="500"/>
      <c r="L65" s="375"/>
    </row>
    <row r="66" spans="1:12" ht="19.5" customHeight="1">
      <c r="A66" s="44"/>
      <c r="B66" s="61"/>
      <c r="C66" s="307" t="s">
        <v>152</v>
      </c>
      <c r="D66" s="308" t="s">
        <v>290</v>
      </c>
      <c r="E66" s="309" t="s">
        <v>228</v>
      </c>
      <c r="F66" s="309" t="s">
        <v>222</v>
      </c>
      <c r="G66" s="309"/>
      <c r="H66" s="309" t="s">
        <v>747</v>
      </c>
      <c r="I66" s="310" t="s">
        <v>151</v>
      </c>
      <c r="J66" s="371">
        <v>30</v>
      </c>
      <c r="K66" s="500"/>
      <c r="L66" s="375"/>
    </row>
    <row r="67" spans="1:12" ht="19.5" customHeight="1">
      <c r="A67" s="44"/>
      <c r="B67" s="61"/>
      <c r="C67" s="307" t="s">
        <v>263</v>
      </c>
      <c r="D67" s="308" t="s">
        <v>290</v>
      </c>
      <c r="E67" s="309" t="s">
        <v>228</v>
      </c>
      <c r="F67" s="309" t="s">
        <v>237</v>
      </c>
      <c r="G67" s="309"/>
      <c r="H67" s="309"/>
      <c r="I67" s="309"/>
      <c r="J67" s="371">
        <f>J68+J76</f>
        <v>364.8</v>
      </c>
      <c r="K67" s="500"/>
      <c r="L67" s="375"/>
    </row>
    <row r="68" spans="1:12" ht="36.75" customHeight="1" hidden="1">
      <c r="A68" s="44"/>
      <c r="B68" s="61"/>
      <c r="C68" s="519" t="s">
        <v>71</v>
      </c>
      <c r="D68" s="308" t="s">
        <v>290</v>
      </c>
      <c r="E68" s="309" t="s">
        <v>228</v>
      </c>
      <c r="F68" s="309" t="s">
        <v>237</v>
      </c>
      <c r="G68" s="309" t="s">
        <v>240</v>
      </c>
      <c r="H68" s="309" t="s">
        <v>367</v>
      </c>
      <c r="I68" s="412"/>
      <c r="J68" s="371">
        <f>J69</f>
        <v>0</v>
      </c>
      <c r="K68" s="500"/>
      <c r="L68" s="375"/>
    </row>
    <row r="69" spans="1:12" ht="18" hidden="1">
      <c r="A69" s="44"/>
      <c r="B69" s="61"/>
      <c r="C69" s="307" t="s">
        <v>471</v>
      </c>
      <c r="D69" s="308" t="s">
        <v>290</v>
      </c>
      <c r="E69" s="309" t="s">
        <v>228</v>
      </c>
      <c r="F69" s="309" t="s">
        <v>237</v>
      </c>
      <c r="G69" s="309" t="s">
        <v>241</v>
      </c>
      <c r="H69" s="309" t="s">
        <v>368</v>
      </c>
      <c r="I69" s="412"/>
      <c r="J69" s="518">
        <f>J70+J73+J75</f>
        <v>0</v>
      </c>
      <c r="K69" s="500"/>
      <c r="L69" s="375"/>
    </row>
    <row r="70" spans="1:12" ht="54.75" hidden="1">
      <c r="A70" s="44"/>
      <c r="B70" s="61"/>
      <c r="C70" s="517" t="s">
        <v>392</v>
      </c>
      <c r="D70" s="308" t="s">
        <v>290</v>
      </c>
      <c r="E70" s="309" t="s">
        <v>228</v>
      </c>
      <c r="F70" s="309" t="s">
        <v>237</v>
      </c>
      <c r="G70" s="309"/>
      <c r="H70" s="309" t="s">
        <v>369</v>
      </c>
      <c r="I70" s="412"/>
      <c r="J70" s="338">
        <f>J71</f>
        <v>0</v>
      </c>
      <c r="K70" s="500"/>
      <c r="L70" s="375"/>
    </row>
    <row r="71" spans="1:19" ht="37.5" customHeight="1" hidden="1">
      <c r="A71" s="44"/>
      <c r="B71" s="61"/>
      <c r="C71" s="307" t="s">
        <v>243</v>
      </c>
      <c r="D71" s="308" t="s">
        <v>290</v>
      </c>
      <c r="E71" s="309" t="s">
        <v>228</v>
      </c>
      <c r="F71" s="309" t="s">
        <v>237</v>
      </c>
      <c r="G71" s="309"/>
      <c r="H71" s="309" t="s">
        <v>370</v>
      </c>
      <c r="I71" s="412"/>
      <c r="J71" s="371">
        <f>J72</f>
        <v>0</v>
      </c>
      <c r="K71" s="500"/>
      <c r="L71" s="375"/>
      <c r="S71" s="413"/>
    </row>
    <row r="72" spans="1:19" ht="39.75" customHeight="1" hidden="1">
      <c r="A72" s="44"/>
      <c r="B72" s="61"/>
      <c r="C72" s="307" t="s">
        <v>431</v>
      </c>
      <c r="D72" s="308" t="s">
        <v>290</v>
      </c>
      <c r="E72" s="309" t="s">
        <v>228</v>
      </c>
      <c r="F72" s="309" t="s">
        <v>237</v>
      </c>
      <c r="G72" s="309"/>
      <c r="H72" s="309" t="s">
        <v>370</v>
      </c>
      <c r="I72" s="412" t="s">
        <v>149</v>
      </c>
      <c r="J72" s="371">
        <v>0</v>
      </c>
      <c r="K72" s="500"/>
      <c r="L72" s="375"/>
      <c r="S72" s="413"/>
    </row>
    <row r="73" spans="1:19" ht="27" customHeight="1" hidden="1">
      <c r="A73" s="44"/>
      <c r="B73" s="61"/>
      <c r="C73" s="307" t="s">
        <v>595</v>
      </c>
      <c r="D73" s="308" t="s">
        <v>290</v>
      </c>
      <c r="E73" s="309" t="s">
        <v>228</v>
      </c>
      <c r="F73" s="309" t="s">
        <v>237</v>
      </c>
      <c r="G73" s="309"/>
      <c r="H73" s="309" t="s">
        <v>660</v>
      </c>
      <c r="I73" s="412"/>
      <c r="J73" s="371">
        <v>0</v>
      </c>
      <c r="K73" s="500"/>
      <c r="L73" s="375"/>
      <c r="S73" s="413"/>
    </row>
    <row r="74" spans="1:19" ht="45" customHeight="1" hidden="1">
      <c r="A74" s="44"/>
      <c r="B74" s="61"/>
      <c r="C74" s="307" t="s">
        <v>465</v>
      </c>
      <c r="D74" s="308" t="s">
        <v>290</v>
      </c>
      <c r="E74" s="309" t="s">
        <v>228</v>
      </c>
      <c r="F74" s="309" t="s">
        <v>237</v>
      </c>
      <c r="G74" s="309"/>
      <c r="H74" s="309" t="s">
        <v>659</v>
      </c>
      <c r="I74" s="412"/>
      <c r="J74" s="371">
        <f>J75</f>
        <v>0</v>
      </c>
      <c r="K74" s="500"/>
      <c r="L74" s="375"/>
      <c r="S74" s="413"/>
    </row>
    <row r="75" spans="1:19" ht="39.75" customHeight="1" hidden="1">
      <c r="A75" s="44"/>
      <c r="B75" s="61"/>
      <c r="C75" s="307" t="s">
        <v>564</v>
      </c>
      <c r="D75" s="308" t="s">
        <v>290</v>
      </c>
      <c r="E75" s="309" t="s">
        <v>228</v>
      </c>
      <c r="F75" s="309" t="s">
        <v>237</v>
      </c>
      <c r="G75" s="309"/>
      <c r="H75" s="309" t="s">
        <v>659</v>
      </c>
      <c r="I75" s="412" t="s">
        <v>563</v>
      </c>
      <c r="J75" s="371">
        <v>0</v>
      </c>
      <c r="K75" s="500"/>
      <c r="L75" s="375"/>
      <c r="S75" s="413"/>
    </row>
    <row r="76" spans="1:19" ht="40.5" customHeight="1">
      <c r="A76" s="44"/>
      <c r="B76" s="61"/>
      <c r="C76" s="307" t="s">
        <v>69</v>
      </c>
      <c r="D76" s="308" t="s">
        <v>290</v>
      </c>
      <c r="E76" s="309" t="s">
        <v>228</v>
      </c>
      <c r="F76" s="309" t="s">
        <v>237</v>
      </c>
      <c r="G76" s="310" t="s">
        <v>292</v>
      </c>
      <c r="H76" s="309" t="s">
        <v>396</v>
      </c>
      <c r="I76" s="310"/>
      <c r="J76" s="371">
        <f>J78</f>
        <v>364.8</v>
      </c>
      <c r="K76" s="500"/>
      <c r="L76" s="375"/>
      <c r="S76" s="413"/>
    </row>
    <row r="77" spans="1:12" ht="18" hidden="1">
      <c r="A77" s="44"/>
      <c r="B77" s="61"/>
      <c r="C77" s="520" t="s">
        <v>293</v>
      </c>
      <c r="D77" s="308" t="s">
        <v>290</v>
      </c>
      <c r="E77" s="309" t="s">
        <v>228</v>
      </c>
      <c r="F77" s="309" t="s">
        <v>237</v>
      </c>
      <c r="G77" s="310" t="s">
        <v>294</v>
      </c>
      <c r="H77" s="309"/>
      <c r="I77" s="310" t="s">
        <v>16</v>
      </c>
      <c r="J77" s="371"/>
      <c r="K77" s="500"/>
      <c r="L77" s="375"/>
    </row>
    <row r="78" spans="1:12" ht="24" customHeight="1">
      <c r="A78" s="44"/>
      <c r="B78" s="61"/>
      <c r="C78" s="307" t="s">
        <v>471</v>
      </c>
      <c r="D78" s="308" t="s">
        <v>290</v>
      </c>
      <c r="E78" s="309" t="s">
        <v>228</v>
      </c>
      <c r="F78" s="309" t="s">
        <v>237</v>
      </c>
      <c r="G78" s="310" t="s">
        <v>2</v>
      </c>
      <c r="H78" s="309" t="s">
        <v>397</v>
      </c>
      <c r="I78" s="310"/>
      <c r="J78" s="371">
        <f>J79+J85+J88+J92</f>
        <v>364.8</v>
      </c>
      <c r="K78" s="500"/>
      <c r="L78" s="375"/>
    </row>
    <row r="79" spans="1:12" ht="24" customHeight="1">
      <c r="A79" s="44"/>
      <c r="B79" s="61"/>
      <c r="C79" s="307" t="s">
        <v>12</v>
      </c>
      <c r="D79" s="308" t="s">
        <v>290</v>
      </c>
      <c r="E79" s="309" t="s">
        <v>228</v>
      </c>
      <c r="F79" s="309" t="s">
        <v>237</v>
      </c>
      <c r="G79" s="310"/>
      <c r="H79" s="309" t="s">
        <v>401</v>
      </c>
      <c r="I79" s="310"/>
      <c r="J79" s="371">
        <f>J82+J80</f>
        <v>324.8</v>
      </c>
      <c r="K79" s="500"/>
      <c r="L79" s="375"/>
    </row>
    <row r="80" spans="1:12" ht="40.5" customHeight="1">
      <c r="A80" s="44"/>
      <c r="B80" s="61"/>
      <c r="C80" s="307" t="s">
        <v>513</v>
      </c>
      <c r="D80" s="308" t="s">
        <v>290</v>
      </c>
      <c r="E80" s="309" t="s">
        <v>228</v>
      </c>
      <c r="F80" s="309" t="s">
        <v>237</v>
      </c>
      <c r="G80" s="310"/>
      <c r="H80" s="309" t="s">
        <v>455</v>
      </c>
      <c r="I80" s="310"/>
      <c r="J80" s="371">
        <f>J81</f>
        <v>300</v>
      </c>
      <c r="K80" s="500"/>
      <c r="L80" s="375"/>
    </row>
    <row r="81" spans="1:12" ht="37.5" customHeight="1">
      <c r="A81" s="44"/>
      <c r="B81" s="61"/>
      <c r="C81" s="307" t="s">
        <v>431</v>
      </c>
      <c r="D81" s="308" t="s">
        <v>290</v>
      </c>
      <c r="E81" s="309" t="s">
        <v>228</v>
      </c>
      <c r="F81" s="309" t="s">
        <v>237</v>
      </c>
      <c r="G81" s="310"/>
      <c r="H81" s="309" t="s">
        <v>455</v>
      </c>
      <c r="I81" s="310" t="s">
        <v>149</v>
      </c>
      <c r="J81" s="371">
        <v>300</v>
      </c>
      <c r="K81" s="500"/>
      <c r="L81" s="376"/>
    </row>
    <row r="82" spans="1:12" ht="36.75">
      <c r="A82" s="44"/>
      <c r="B82" s="61"/>
      <c r="C82" s="521" t="s">
        <v>189</v>
      </c>
      <c r="D82" s="308" t="s">
        <v>290</v>
      </c>
      <c r="E82" s="309" t="s">
        <v>228</v>
      </c>
      <c r="F82" s="309" t="s">
        <v>237</v>
      </c>
      <c r="G82" s="310" t="s">
        <v>297</v>
      </c>
      <c r="H82" s="309" t="s">
        <v>407</v>
      </c>
      <c r="I82" s="310"/>
      <c r="J82" s="371">
        <f>J83</f>
        <v>24.80000000000001</v>
      </c>
      <c r="K82" s="500"/>
      <c r="L82" s="375"/>
    </row>
    <row r="83" spans="1:12" ht="38.25" customHeight="1">
      <c r="A83" s="44"/>
      <c r="B83" s="61"/>
      <c r="C83" s="307" t="s">
        <v>431</v>
      </c>
      <c r="D83" s="308" t="s">
        <v>290</v>
      </c>
      <c r="E83" s="309" t="s">
        <v>228</v>
      </c>
      <c r="F83" s="309" t="s">
        <v>237</v>
      </c>
      <c r="G83" s="310" t="s">
        <v>308</v>
      </c>
      <c r="H83" s="309" t="s">
        <v>407</v>
      </c>
      <c r="I83" s="310" t="s">
        <v>149</v>
      </c>
      <c r="J83" s="371">
        <f>58.1+2.7+15-51</f>
        <v>24.80000000000001</v>
      </c>
      <c r="K83" s="500"/>
      <c r="L83" s="375"/>
    </row>
    <row r="84" spans="1:12" ht="18" hidden="1">
      <c r="A84" s="44"/>
      <c r="B84" s="61"/>
      <c r="C84" s="521" t="s">
        <v>282</v>
      </c>
      <c r="D84" s="522" t="s">
        <v>290</v>
      </c>
      <c r="E84" s="310" t="s">
        <v>228</v>
      </c>
      <c r="F84" s="310" t="s">
        <v>237</v>
      </c>
      <c r="G84" s="310" t="s">
        <v>308</v>
      </c>
      <c r="H84" s="309" t="s">
        <v>281</v>
      </c>
      <c r="I84" s="310"/>
      <c r="J84" s="371"/>
      <c r="K84" s="500"/>
      <c r="L84" s="375"/>
    </row>
    <row r="85" spans="1:12" ht="18" hidden="1">
      <c r="A85" s="44"/>
      <c r="B85" s="61"/>
      <c r="C85" s="521" t="s">
        <v>405</v>
      </c>
      <c r="D85" s="522" t="s">
        <v>290</v>
      </c>
      <c r="E85" s="310" t="s">
        <v>228</v>
      </c>
      <c r="F85" s="310" t="s">
        <v>237</v>
      </c>
      <c r="G85" s="310"/>
      <c r="H85" s="309" t="s">
        <v>404</v>
      </c>
      <c r="I85" s="310"/>
      <c r="J85" s="371">
        <f>J86</f>
        <v>0</v>
      </c>
      <c r="K85" s="500"/>
      <c r="L85" s="375"/>
    </row>
    <row r="86" spans="1:12" ht="23.25" customHeight="1" hidden="1">
      <c r="A86" s="44"/>
      <c r="B86" s="61"/>
      <c r="C86" s="521" t="s">
        <v>27</v>
      </c>
      <c r="D86" s="308" t="s">
        <v>290</v>
      </c>
      <c r="E86" s="309" t="s">
        <v>228</v>
      </c>
      <c r="F86" s="309" t="s">
        <v>237</v>
      </c>
      <c r="G86" s="310" t="s">
        <v>2</v>
      </c>
      <c r="H86" s="309" t="s">
        <v>406</v>
      </c>
      <c r="I86" s="310"/>
      <c r="J86" s="371">
        <f>J87</f>
        <v>0</v>
      </c>
      <c r="K86" s="500"/>
      <c r="L86" s="375"/>
    </row>
    <row r="87" spans="1:12" ht="37.5" customHeight="1" hidden="1">
      <c r="A87" s="44"/>
      <c r="B87" s="61"/>
      <c r="C87" s="307" t="s">
        <v>431</v>
      </c>
      <c r="D87" s="308" t="s">
        <v>290</v>
      </c>
      <c r="E87" s="309" t="s">
        <v>228</v>
      </c>
      <c r="F87" s="309" t="s">
        <v>237</v>
      </c>
      <c r="G87" s="310" t="s">
        <v>2</v>
      </c>
      <c r="H87" s="309" t="s">
        <v>406</v>
      </c>
      <c r="I87" s="310" t="s">
        <v>149</v>
      </c>
      <c r="J87" s="371">
        <f>1-1</f>
        <v>0</v>
      </c>
      <c r="K87" s="500"/>
      <c r="L87" s="375"/>
    </row>
    <row r="88" spans="1:12" ht="39.75" customHeight="1">
      <c r="A88" s="44"/>
      <c r="B88" s="61"/>
      <c r="C88" s="307" t="s">
        <v>458</v>
      </c>
      <c r="D88" s="308" t="s">
        <v>290</v>
      </c>
      <c r="E88" s="309" t="s">
        <v>228</v>
      </c>
      <c r="F88" s="309" t="s">
        <v>237</v>
      </c>
      <c r="G88" s="310"/>
      <c r="H88" s="309" t="s">
        <v>456</v>
      </c>
      <c r="I88" s="310"/>
      <c r="J88" s="371">
        <f>J89</f>
        <v>40</v>
      </c>
      <c r="K88" s="500"/>
      <c r="L88" s="377"/>
    </row>
    <row r="89" spans="1:12" ht="18">
      <c r="A89" s="44"/>
      <c r="B89" s="61"/>
      <c r="C89" s="517" t="s">
        <v>459</v>
      </c>
      <c r="D89" s="308" t="s">
        <v>290</v>
      </c>
      <c r="E89" s="309" t="s">
        <v>228</v>
      </c>
      <c r="F89" s="309" t="s">
        <v>237</v>
      </c>
      <c r="G89" s="309"/>
      <c r="H89" s="309" t="s">
        <v>457</v>
      </c>
      <c r="I89" s="310"/>
      <c r="J89" s="518">
        <f>J90</f>
        <v>40</v>
      </c>
      <c r="K89" s="500"/>
      <c r="L89" s="375"/>
    </row>
    <row r="90" spans="1:12" ht="40.5" customHeight="1">
      <c r="A90" s="44"/>
      <c r="B90" s="61"/>
      <c r="C90" s="307" t="s">
        <v>431</v>
      </c>
      <c r="D90" s="308" t="s">
        <v>290</v>
      </c>
      <c r="E90" s="309" t="s">
        <v>228</v>
      </c>
      <c r="F90" s="309" t="s">
        <v>237</v>
      </c>
      <c r="G90" s="309" t="s">
        <v>308</v>
      </c>
      <c r="H90" s="309" t="s">
        <v>457</v>
      </c>
      <c r="I90" s="310" t="s">
        <v>149</v>
      </c>
      <c r="J90" s="338">
        <v>40</v>
      </c>
      <c r="K90" s="500"/>
      <c r="L90" s="375"/>
    </row>
    <row r="91" spans="1:12" ht="25.5" customHeight="1" hidden="1">
      <c r="A91" s="44"/>
      <c r="B91" s="61"/>
      <c r="C91" s="307" t="s">
        <v>595</v>
      </c>
      <c r="D91" s="308" t="s">
        <v>290</v>
      </c>
      <c r="E91" s="309" t="s">
        <v>228</v>
      </c>
      <c r="F91" s="309" t="s">
        <v>237</v>
      </c>
      <c r="G91" s="309"/>
      <c r="H91" s="309" t="s">
        <v>594</v>
      </c>
      <c r="I91" s="310"/>
      <c r="J91" s="338">
        <f>J92</f>
        <v>0</v>
      </c>
      <c r="K91" s="500"/>
      <c r="L91" s="375"/>
    </row>
    <row r="92" spans="1:12" ht="28.5" customHeight="1" hidden="1">
      <c r="A92" s="44"/>
      <c r="B92" s="61"/>
      <c r="C92" s="307" t="s">
        <v>465</v>
      </c>
      <c r="D92" s="308" t="s">
        <v>290</v>
      </c>
      <c r="E92" s="309" t="s">
        <v>228</v>
      </c>
      <c r="F92" s="309" t="s">
        <v>237</v>
      </c>
      <c r="G92" s="309"/>
      <c r="H92" s="309" t="s">
        <v>593</v>
      </c>
      <c r="I92" s="310"/>
      <c r="J92" s="338">
        <f>J93</f>
        <v>0</v>
      </c>
      <c r="K92" s="500"/>
      <c r="L92" s="375"/>
    </row>
    <row r="93" spans="1:12" ht="24.75" customHeight="1" hidden="1">
      <c r="A93" s="44"/>
      <c r="B93" s="61"/>
      <c r="C93" s="307" t="s">
        <v>152</v>
      </c>
      <c r="D93" s="308" t="s">
        <v>290</v>
      </c>
      <c r="E93" s="309" t="s">
        <v>228</v>
      </c>
      <c r="F93" s="309" t="s">
        <v>237</v>
      </c>
      <c r="G93" s="309"/>
      <c r="H93" s="309" t="s">
        <v>593</v>
      </c>
      <c r="I93" s="310" t="s">
        <v>151</v>
      </c>
      <c r="J93" s="338">
        <v>0</v>
      </c>
      <c r="K93" s="500"/>
      <c r="L93" s="375"/>
    </row>
    <row r="94" spans="1:12" ht="20.25" customHeight="1">
      <c r="A94" s="44"/>
      <c r="B94" s="74"/>
      <c r="C94" s="512" t="s">
        <v>258</v>
      </c>
      <c r="D94" s="417" t="s">
        <v>290</v>
      </c>
      <c r="E94" s="323" t="s">
        <v>229</v>
      </c>
      <c r="F94" s="323"/>
      <c r="G94" s="323"/>
      <c r="H94" s="323"/>
      <c r="I94" s="323"/>
      <c r="J94" s="515">
        <f>J95</f>
        <v>245.3</v>
      </c>
      <c r="K94" s="500"/>
      <c r="L94" s="375"/>
    </row>
    <row r="95" spans="1:12" ht="17.25" customHeight="1">
      <c r="A95" s="44"/>
      <c r="B95" s="61"/>
      <c r="C95" s="312" t="s">
        <v>259</v>
      </c>
      <c r="D95" s="308" t="s">
        <v>290</v>
      </c>
      <c r="E95" s="309" t="s">
        <v>229</v>
      </c>
      <c r="F95" s="309" t="s">
        <v>230</v>
      </c>
      <c r="G95" s="309"/>
      <c r="H95" s="309"/>
      <c r="I95" s="310"/>
      <c r="J95" s="311">
        <f>J96</f>
        <v>245.3</v>
      </c>
      <c r="K95" s="500"/>
      <c r="L95" s="375"/>
    </row>
    <row r="96" spans="1:12" ht="39" customHeight="1">
      <c r="A96" s="44"/>
      <c r="B96" s="61"/>
      <c r="C96" s="311" t="s">
        <v>69</v>
      </c>
      <c r="D96" s="308" t="s">
        <v>290</v>
      </c>
      <c r="E96" s="309" t="s">
        <v>229</v>
      </c>
      <c r="F96" s="309" t="s">
        <v>230</v>
      </c>
      <c r="G96" s="309" t="s">
        <v>268</v>
      </c>
      <c r="H96" s="309" t="s">
        <v>396</v>
      </c>
      <c r="I96" s="310"/>
      <c r="J96" s="311">
        <f>J97</f>
        <v>245.3</v>
      </c>
      <c r="K96" s="500"/>
      <c r="L96" s="375"/>
    </row>
    <row r="97" spans="1:12" ht="18">
      <c r="A97" s="44"/>
      <c r="B97" s="61"/>
      <c r="C97" s="307" t="s">
        <v>471</v>
      </c>
      <c r="D97" s="308" t="s">
        <v>290</v>
      </c>
      <c r="E97" s="309" t="s">
        <v>229</v>
      </c>
      <c r="F97" s="309" t="s">
        <v>230</v>
      </c>
      <c r="G97" s="309" t="s">
        <v>253</v>
      </c>
      <c r="H97" s="309" t="s">
        <v>397</v>
      </c>
      <c r="I97" s="310"/>
      <c r="J97" s="317">
        <f>J98</f>
        <v>245.3</v>
      </c>
      <c r="K97" s="500"/>
      <c r="L97" s="375"/>
    </row>
    <row r="98" spans="1:12" ht="25.5" customHeight="1">
      <c r="A98" s="44"/>
      <c r="B98" s="61"/>
      <c r="C98" s="307" t="s">
        <v>12</v>
      </c>
      <c r="D98" s="308" t="s">
        <v>290</v>
      </c>
      <c r="E98" s="309" t="s">
        <v>229</v>
      </c>
      <c r="F98" s="309" t="s">
        <v>230</v>
      </c>
      <c r="G98" s="309"/>
      <c r="H98" s="309" t="s">
        <v>401</v>
      </c>
      <c r="I98" s="310"/>
      <c r="J98" s="317">
        <f>J99</f>
        <v>245.3</v>
      </c>
      <c r="K98" s="500"/>
      <c r="L98" s="375"/>
    </row>
    <row r="99" spans="1:12" ht="36.75">
      <c r="A99" s="44"/>
      <c r="B99" s="61"/>
      <c r="C99" s="520" t="s">
        <v>252</v>
      </c>
      <c r="D99" s="308" t="s">
        <v>290</v>
      </c>
      <c r="E99" s="309" t="s">
        <v>229</v>
      </c>
      <c r="F99" s="309" t="s">
        <v>230</v>
      </c>
      <c r="G99" s="309" t="s">
        <v>253</v>
      </c>
      <c r="H99" s="309" t="s">
        <v>408</v>
      </c>
      <c r="I99" s="310"/>
      <c r="J99" s="523">
        <f>J100+J101</f>
        <v>245.3</v>
      </c>
      <c r="K99" s="500"/>
      <c r="L99" s="375"/>
    </row>
    <row r="100" spans="1:12" ht="57.75" customHeight="1">
      <c r="A100" s="44"/>
      <c r="B100" s="61"/>
      <c r="C100" s="311" t="s">
        <v>704</v>
      </c>
      <c r="D100" s="308" t="s">
        <v>290</v>
      </c>
      <c r="E100" s="309" t="s">
        <v>229</v>
      </c>
      <c r="F100" s="309" t="s">
        <v>230</v>
      </c>
      <c r="G100" s="309" t="s">
        <v>253</v>
      </c>
      <c r="H100" s="309" t="s">
        <v>408</v>
      </c>
      <c r="I100" s="310" t="s">
        <v>148</v>
      </c>
      <c r="J100" s="311">
        <v>244.3</v>
      </c>
      <c r="K100" s="500" t="s">
        <v>729</v>
      </c>
      <c r="L100" s="375"/>
    </row>
    <row r="101" spans="1:12" ht="40.5" customHeight="1">
      <c r="A101" s="44"/>
      <c r="B101" s="61"/>
      <c r="C101" s="307" t="s">
        <v>431</v>
      </c>
      <c r="D101" s="308" t="s">
        <v>290</v>
      </c>
      <c r="E101" s="309" t="s">
        <v>229</v>
      </c>
      <c r="F101" s="309" t="s">
        <v>230</v>
      </c>
      <c r="G101" s="309" t="s">
        <v>253</v>
      </c>
      <c r="H101" s="309" t="s">
        <v>408</v>
      </c>
      <c r="I101" s="524" t="s">
        <v>149</v>
      </c>
      <c r="J101" s="322">
        <v>1</v>
      </c>
      <c r="K101" s="500"/>
      <c r="L101" s="375"/>
    </row>
    <row r="102" spans="1:12" ht="23.25" customHeight="1">
      <c r="A102" s="44"/>
      <c r="B102" s="78"/>
      <c r="C102" s="512" t="s">
        <v>264</v>
      </c>
      <c r="D102" s="417" t="s">
        <v>290</v>
      </c>
      <c r="E102" s="323" t="s">
        <v>230</v>
      </c>
      <c r="F102" s="323"/>
      <c r="G102" s="323"/>
      <c r="H102" s="323"/>
      <c r="I102" s="323"/>
      <c r="J102" s="515">
        <f>J103+J113+J123</f>
        <v>50</v>
      </c>
      <c r="K102" s="500"/>
      <c r="L102" s="375"/>
    </row>
    <row r="103" spans="1:12" ht="33.75" customHeight="1" hidden="1">
      <c r="A103" s="44"/>
      <c r="B103" s="61"/>
      <c r="C103" s="312" t="s">
        <v>254</v>
      </c>
      <c r="D103" s="308" t="s">
        <v>290</v>
      </c>
      <c r="E103" s="309" t="s">
        <v>230</v>
      </c>
      <c r="F103" s="309" t="s">
        <v>224</v>
      </c>
      <c r="G103" s="309"/>
      <c r="H103" s="309"/>
      <c r="I103" s="310"/>
      <c r="J103" s="311">
        <f>J104</f>
        <v>0</v>
      </c>
      <c r="K103" s="500"/>
      <c r="L103" s="375"/>
    </row>
    <row r="104" spans="1:12" ht="35.25" customHeight="1" hidden="1">
      <c r="A104" s="44"/>
      <c r="B104" s="61"/>
      <c r="C104" s="525" t="s">
        <v>66</v>
      </c>
      <c r="D104" s="308" t="s">
        <v>290</v>
      </c>
      <c r="E104" s="309" t="s">
        <v>230</v>
      </c>
      <c r="F104" s="309" t="s">
        <v>224</v>
      </c>
      <c r="G104" s="309" t="s">
        <v>292</v>
      </c>
      <c r="H104" s="309" t="s">
        <v>364</v>
      </c>
      <c r="I104" s="310"/>
      <c r="J104" s="317">
        <f>J105</f>
        <v>0</v>
      </c>
      <c r="K104" s="500"/>
      <c r="L104" s="375"/>
    </row>
    <row r="105" spans="1:12" ht="17.25" customHeight="1" hidden="1">
      <c r="A105" s="44"/>
      <c r="B105" s="61"/>
      <c r="C105" s="307" t="s">
        <v>471</v>
      </c>
      <c r="D105" s="308" t="s">
        <v>290</v>
      </c>
      <c r="E105" s="309" t="s">
        <v>230</v>
      </c>
      <c r="F105" s="309" t="s">
        <v>224</v>
      </c>
      <c r="G105" s="309" t="s">
        <v>294</v>
      </c>
      <c r="H105" s="309" t="s">
        <v>365</v>
      </c>
      <c r="I105" s="310"/>
      <c r="J105" s="317">
        <f>J106</f>
        <v>0</v>
      </c>
      <c r="K105" s="500"/>
      <c r="L105" s="375"/>
    </row>
    <row r="106" spans="1:12" ht="48.75" customHeight="1" hidden="1">
      <c r="A106" s="44"/>
      <c r="B106" s="61"/>
      <c r="C106" s="370" t="s">
        <v>391</v>
      </c>
      <c r="D106" s="308" t="s">
        <v>290</v>
      </c>
      <c r="E106" s="309" t="s">
        <v>230</v>
      </c>
      <c r="F106" s="309" t="s">
        <v>224</v>
      </c>
      <c r="G106" s="309"/>
      <c r="H106" s="309" t="s">
        <v>366</v>
      </c>
      <c r="I106" s="310"/>
      <c r="J106" s="317">
        <f>J109+J111+J108</f>
        <v>0</v>
      </c>
      <c r="K106" s="500"/>
      <c r="L106" s="375"/>
    </row>
    <row r="107" spans="1:12" ht="43.5" customHeight="1" hidden="1">
      <c r="A107" s="44"/>
      <c r="B107" s="61"/>
      <c r="C107" s="370" t="s">
        <v>615</v>
      </c>
      <c r="D107" s="308" t="s">
        <v>290</v>
      </c>
      <c r="E107" s="309" t="s">
        <v>230</v>
      </c>
      <c r="F107" s="309" t="s">
        <v>224</v>
      </c>
      <c r="G107" s="309"/>
      <c r="H107" s="309" t="s">
        <v>616</v>
      </c>
      <c r="I107" s="310"/>
      <c r="J107" s="317">
        <f>J108</f>
        <v>0</v>
      </c>
      <c r="K107" s="500"/>
      <c r="L107" s="375"/>
    </row>
    <row r="108" spans="1:12" ht="42.75" customHeight="1" hidden="1">
      <c r="A108" s="44"/>
      <c r="B108" s="61"/>
      <c r="C108" s="370" t="s">
        <v>431</v>
      </c>
      <c r="D108" s="308" t="s">
        <v>290</v>
      </c>
      <c r="E108" s="309" t="s">
        <v>230</v>
      </c>
      <c r="F108" s="309" t="s">
        <v>224</v>
      </c>
      <c r="G108" s="309"/>
      <c r="H108" s="309" t="s">
        <v>616</v>
      </c>
      <c r="I108" s="310" t="s">
        <v>149</v>
      </c>
      <c r="J108" s="317">
        <v>0</v>
      </c>
      <c r="K108" s="500"/>
      <c r="L108" s="375"/>
    </row>
    <row r="109" spans="1:12" ht="21" customHeight="1" hidden="1">
      <c r="A109" s="44"/>
      <c r="B109" s="61"/>
      <c r="C109" s="370" t="s">
        <v>574</v>
      </c>
      <c r="D109" s="308" t="s">
        <v>290</v>
      </c>
      <c r="E109" s="309" t="s">
        <v>230</v>
      </c>
      <c r="F109" s="309" t="s">
        <v>224</v>
      </c>
      <c r="G109" s="309" t="s">
        <v>304</v>
      </c>
      <c r="H109" s="309" t="s">
        <v>570</v>
      </c>
      <c r="I109" s="310"/>
      <c r="J109" s="317">
        <f>J110</f>
        <v>0</v>
      </c>
      <c r="K109" s="500"/>
      <c r="L109" s="375"/>
    </row>
    <row r="110" spans="1:12" ht="35.25" customHeight="1" hidden="1">
      <c r="A110" s="44"/>
      <c r="B110" s="61"/>
      <c r="C110" s="307" t="s">
        <v>431</v>
      </c>
      <c r="D110" s="308" t="s">
        <v>290</v>
      </c>
      <c r="E110" s="309" t="s">
        <v>230</v>
      </c>
      <c r="F110" s="309" t="s">
        <v>224</v>
      </c>
      <c r="G110" s="309" t="s">
        <v>304</v>
      </c>
      <c r="H110" s="309" t="s">
        <v>570</v>
      </c>
      <c r="I110" s="310" t="s">
        <v>149</v>
      </c>
      <c r="J110" s="526"/>
      <c r="K110" s="501"/>
      <c r="L110" s="527"/>
    </row>
    <row r="111" spans="1:12" ht="58.5" customHeight="1" hidden="1">
      <c r="A111" s="44"/>
      <c r="B111" s="61"/>
      <c r="C111" s="337" t="s">
        <v>583</v>
      </c>
      <c r="D111" s="308" t="s">
        <v>290</v>
      </c>
      <c r="E111" s="309" t="s">
        <v>230</v>
      </c>
      <c r="F111" s="309" t="s">
        <v>224</v>
      </c>
      <c r="G111" s="309"/>
      <c r="H111" s="309" t="s">
        <v>667</v>
      </c>
      <c r="I111" s="310"/>
      <c r="J111" s="526">
        <f>J112</f>
        <v>0</v>
      </c>
      <c r="K111" s="500"/>
      <c r="L111" s="528"/>
    </row>
    <row r="112" spans="1:12" ht="37.5" customHeight="1" hidden="1">
      <c r="A112" s="44"/>
      <c r="B112" s="61"/>
      <c r="C112" s="307" t="s">
        <v>431</v>
      </c>
      <c r="D112" s="308" t="s">
        <v>290</v>
      </c>
      <c r="E112" s="309" t="s">
        <v>230</v>
      </c>
      <c r="F112" s="309" t="s">
        <v>224</v>
      </c>
      <c r="G112" s="309"/>
      <c r="H112" s="309" t="s">
        <v>667</v>
      </c>
      <c r="I112" s="310" t="s">
        <v>149</v>
      </c>
      <c r="J112" s="526">
        <v>0</v>
      </c>
      <c r="K112" s="500"/>
      <c r="L112" s="528"/>
    </row>
    <row r="113" spans="1:12" ht="38.25" customHeight="1">
      <c r="A113" s="44"/>
      <c r="B113" s="61"/>
      <c r="C113" s="307" t="s">
        <v>696</v>
      </c>
      <c r="D113" s="308" t="s">
        <v>290</v>
      </c>
      <c r="E113" s="309" t="s">
        <v>230</v>
      </c>
      <c r="F113" s="309" t="s">
        <v>220</v>
      </c>
      <c r="G113" s="309"/>
      <c r="H113" s="309"/>
      <c r="I113" s="310"/>
      <c r="J113" s="526">
        <f>J114</f>
        <v>50</v>
      </c>
      <c r="K113" s="500"/>
      <c r="L113" s="375"/>
    </row>
    <row r="114" spans="1:12" ht="39" customHeight="1">
      <c r="A114" s="44"/>
      <c r="B114" s="61"/>
      <c r="C114" s="525" t="s">
        <v>66</v>
      </c>
      <c r="D114" s="308" t="s">
        <v>290</v>
      </c>
      <c r="E114" s="309" t="s">
        <v>230</v>
      </c>
      <c r="F114" s="309" t="s">
        <v>220</v>
      </c>
      <c r="G114" s="309" t="s">
        <v>292</v>
      </c>
      <c r="H114" s="309" t="s">
        <v>364</v>
      </c>
      <c r="I114" s="310"/>
      <c r="J114" s="371">
        <f>J116</f>
        <v>50</v>
      </c>
      <c r="K114" s="500"/>
      <c r="L114" s="375"/>
    </row>
    <row r="115" spans="1:12" ht="18" hidden="1">
      <c r="A115" s="44"/>
      <c r="B115" s="61"/>
      <c r="C115" s="370" t="s">
        <v>293</v>
      </c>
      <c r="D115" s="308" t="s">
        <v>290</v>
      </c>
      <c r="E115" s="309" t="s">
        <v>230</v>
      </c>
      <c r="F115" s="309" t="s">
        <v>220</v>
      </c>
      <c r="G115" s="309" t="s">
        <v>294</v>
      </c>
      <c r="H115" s="309"/>
      <c r="I115" s="310"/>
      <c r="J115" s="519"/>
      <c r="K115" s="500"/>
      <c r="L115" s="375"/>
    </row>
    <row r="116" spans="1:12" ht="19.5" customHeight="1" hidden="1">
      <c r="A116" s="44"/>
      <c r="B116" s="61"/>
      <c r="C116" s="307" t="s">
        <v>471</v>
      </c>
      <c r="D116" s="308" t="s">
        <v>290</v>
      </c>
      <c r="E116" s="309" t="s">
        <v>230</v>
      </c>
      <c r="F116" s="309" t="s">
        <v>220</v>
      </c>
      <c r="G116" s="309"/>
      <c r="H116" s="309" t="s">
        <v>365</v>
      </c>
      <c r="I116" s="310"/>
      <c r="J116" s="371">
        <f>J120</f>
        <v>50</v>
      </c>
      <c r="K116" s="500"/>
      <c r="L116" s="375"/>
    </row>
    <row r="117" spans="1:12" ht="19.5" customHeight="1" hidden="1">
      <c r="A117" s="44"/>
      <c r="B117" s="61"/>
      <c r="C117" s="307" t="s">
        <v>288</v>
      </c>
      <c r="D117" s="308" t="s">
        <v>290</v>
      </c>
      <c r="E117" s="309" t="s">
        <v>230</v>
      </c>
      <c r="F117" s="309" t="s">
        <v>220</v>
      </c>
      <c r="G117" s="309"/>
      <c r="H117" s="309"/>
      <c r="I117" s="310"/>
      <c r="J117" s="371">
        <f>J122</f>
        <v>50</v>
      </c>
      <c r="K117" s="500"/>
      <c r="L117" s="375"/>
    </row>
    <row r="118" spans="1:12" ht="19.5" customHeight="1" hidden="1">
      <c r="A118" s="44"/>
      <c r="B118" s="61"/>
      <c r="C118" s="307" t="s">
        <v>66</v>
      </c>
      <c r="D118" s="308" t="s">
        <v>290</v>
      </c>
      <c r="E118" s="309" t="s">
        <v>230</v>
      </c>
      <c r="F118" s="309" t="s">
        <v>220</v>
      </c>
      <c r="G118" s="309"/>
      <c r="H118" s="309" t="s">
        <v>364</v>
      </c>
      <c r="I118" s="310"/>
      <c r="J118" s="371">
        <f>J122</f>
        <v>50</v>
      </c>
      <c r="K118" s="500"/>
      <c r="L118" s="375"/>
    </row>
    <row r="119" spans="1:12" ht="19.5" customHeight="1">
      <c r="A119" s="44"/>
      <c r="B119" s="61"/>
      <c r="C119" s="307" t="s">
        <v>471</v>
      </c>
      <c r="D119" s="308" t="s">
        <v>290</v>
      </c>
      <c r="E119" s="309" t="s">
        <v>230</v>
      </c>
      <c r="F119" s="309" t="s">
        <v>220</v>
      </c>
      <c r="G119" s="309"/>
      <c r="H119" s="309" t="s">
        <v>365</v>
      </c>
      <c r="I119" s="310"/>
      <c r="J119" s="371">
        <f>J122</f>
        <v>50</v>
      </c>
      <c r="K119" s="500"/>
      <c r="L119" s="375"/>
    </row>
    <row r="120" spans="1:12" ht="36.75" customHeight="1">
      <c r="A120" s="44"/>
      <c r="B120" s="61"/>
      <c r="C120" s="370" t="s">
        <v>698</v>
      </c>
      <c r="D120" s="308" t="s">
        <v>290</v>
      </c>
      <c r="E120" s="309" t="s">
        <v>230</v>
      </c>
      <c r="F120" s="309" t="s">
        <v>220</v>
      </c>
      <c r="G120" s="309"/>
      <c r="H120" s="309" t="s">
        <v>366</v>
      </c>
      <c r="I120" s="310"/>
      <c r="J120" s="371">
        <f>J121</f>
        <v>50</v>
      </c>
      <c r="K120" s="500"/>
      <c r="L120" s="375"/>
    </row>
    <row r="121" spans="1:12" ht="22.5" customHeight="1">
      <c r="A121" s="44"/>
      <c r="B121" s="61"/>
      <c r="C121" s="519" t="s">
        <v>573</v>
      </c>
      <c r="D121" s="308" t="s">
        <v>290</v>
      </c>
      <c r="E121" s="309" t="s">
        <v>230</v>
      </c>
      <c r="F121" s="309" t="s">
        <v>220</v>
      </c>
      <c r="G121" s="309" t="s">
        <v>295</v>
      </c>
      <c r="H121" s="309" t="s">
        <v>697</v>
      </c>
      <c r="I121" s="310"/>
      <c r="J121" s="371">
        <f>J122</f>
        <v>50</v>
      </c>
      <c r="K121" s="500"/>
      <c r="L121" s="375"/>
    </row>
    <row r="122" spans="1:12" ht="42" customHeight="1">
      <c r="A122" s="44"/>
      <c r="B122" s="61"/>
      <c r="C122" s="307" t="s">
        <v>431</v>
      </c>
      <c r="D122" s="308" t="s">
        <v>290</v>
      </c>
      <c r="E122" s="309" t="s">
        <v>230</v>
      </c>
      <c r="F122" s="309" t="s">
        <v>220</v>
      </c>
      <c r="G122" s="309" t="s">
        <v>295</v>
      </c>
      <c r="H122" s="309" t="s">
        <v>697</v>
      </c>
      <c r="I122" s="310" t="s">
        <v>149</v>
      </c>
      <c r="J122" s="526">
        <v>50</v>
      </c>
      <c r="K122" s="596"/>
      <c r="L122" s="597"/>
    </row>
    <row r="123" spans="1:12" ht="34.5" customHeight="1" hidden="1">
      <c r="A123" s="44"/>
      <c r="B123" s="61"/>
      <c r="C123" s="307" t="s">
        <v>276</v>
      </c>
      <c r="D123" s="308" t="s">
        <v>290</v>
      </c>
      <c r="E123" s="309" t="s">
        <v>230</v>
      </c>
      <c r="F123" s="309" t="s">
        <v>217</v>
      </c>
      <c r="G123" s="309"/>
      <c r="H123" s="309"/>
      <c r="I123" s="309"/>
      <c r="J123" s="371">
        <f>J124</f>
        <v>0</v>
      </c>
      <c r="K123" s="500"/>
      <c r="L123" s="375"/>
    </row>
    <row r="124" spans="1:12" ht="37.5" customHeight="1" hidden="1">
      <c r="A124" s="44"/>
      <c r="B124" s="61"/>
      <c r="C124" s="525" t="s">
        <v>66</v>
      </c>
      <c r="D124" s="308" t="s">
        <v>290</v>
      </c>
      <c r="E124" s="309" t="s">
        <v>230</v>
      </c>
      <c r="F124" s="309" t="s">
        <v>217</v>
      </c>
      <c r="G124" s="309" t="s">
        <v>292</v>
      </c>
      <c r="H124" s="309" t="s">
        <v>364</v>
      </c>
      <c r="I124" s="309"/>
      <c r="J124" s="529">
        <f>J125</f>
        <v>0</v>
      </c>
      <c r="K124" s="500"/>
      <c r="L124" s="375"/>
    </row>
    <row r="125" spans="1:12" ht="18" hidden="1">
      <c r="A125" s="44"/>
      <c r="B125" s="61"/>
      <c r="C125" s="307" t="s">
        <v>471</v>
      </c>
      <c r="D125" s="308" t="s">
        <v>290</v>
      </c>
      <c r="E125" s="309" t="s">
        <v>230</v>
      </c>
      <c r="F125" s="309" t="s">
        <v>217</v>
      </c>
      <c r="G125" s="309" t="s">
        <v>294</v>
      </c>
      <c r="H125" s="309" t="s">
        <v>365</v>
      </c>
      <c r="I125" s="309"/>
      <c r="J125" s="424">
        <f>J126</f>
        <v>0</v>
      </c>
      <c r="K125" s="500"/>
      <c r="L125" s="375"/>
    </row>
    <row r="126" spans="1:12" ht="18" customHeight="1" hidden="1">
      <c r="A126" s="44"/>
      <c r="B126" s="61"/>
      <c r="C126" s="307" t="s">
        <v>443</v>
      </c>
      <c r="D126" s="308" t="s">
        <v>290</v>
      </c>
      <c r="E126" s="309" t="s">
        <v>230</v>
      </c>
      <c r="F126" s="309" t="s">
        <v>217</v>
      </c>
      <c r="G126" s="309"/>
      <c r="H126" s="309" t="s">
        <v>442</v>
      </c>
      <c r="I126" s="309"/>
      <c r="J126" s="371">
        <f>J127</f>
        <v>0</v>
      </c>
      <c r="K126" s="500"/>
      <c r="L126" s="375"/>
    </row>
    <row r="127" spans="1:12" ht="51" customHeight="1" hidden="1">
      <c r="A127" s="44"/>
      <c r="B127" s="61"/>
      <c r="C127" s="337" t="s">
        <v>449</v>
      </c>
      <c r="D127" s="308" t="s">
        <v>290</v>
      </c>
      <c r="E127" s="309" t="s">
        <v>230</v>
      </c>
      <c r="F127" s="309" t="s">
        <v>217</v>
      </c>
      <c r="G127" s="309" t="s">
        <v>296</v>
      </c>
      <c r="H127" s="309" t="s">
        <v>444</v>
      </c>
      <c r="I127" s="309"/>
      <c r="J127" s="371">
        <f>J128</f>
        <v>0</v>
      </c>
      <c r="K127" s="500"/>
      <c r="L127" s="375"/>
    </row>
    <row r="128" spans="1:12" ht="40.5" customHeight="1" hidden="1">
      <c r="A128" s="44"/>
      <c r="B128" s="61"/>
      <c r="C128" s="307" t="s">
        <v>431</v>
      </c>
      <c r="D128" s="308" t="s">
        <v>290</v>
      </c>
      <c r="E128" s="309" t="s">
        <v>230</v>
      </c>
      <c r="F128" s="309" t="s">
        <v>217</v>
      </c>
      <c r="G128" s="309" t="s">
        <v>296</v>
      </c>
      <c r="H128" s="309" t="s">
        <v>444</v>
      </c>
      <c r="I128" s="309" t="s">
        <v>149</v>
      </c>
      <c r="J128" s="371"/>
      <c r="K128" s="500"/>
      <c r="L128" s="375"/>
    </row>
    <row r="129" spans="1:12" ht="39" customHeight="1" hidden="1">
      <c r="A129" s="44"/>
      <c r="B129" s="61"/>
      <c r="C129" s="370" t="s">
        <v>146</v>
      </c>
      <c r="D129" s="308" t="s">
        <v>290</v>
      </c>
      <c r="E129" s="309" t="s">
        <v>230</v>
      </c>
      <c r="F129" s="309" t="s">
        <v>217</v>
      </c>
      <c r="G129" s="309"/>
      <c r="H129" s="309" t="s">
        <v>26</v>
      </c>
      <c r="I129" s="309"/>
      <c r="J129" s="317">
        <f>J130</f>
        <v>0</v>
      </c>
      <c r="K129" s="500"/>
      <c r="L129" s="375"/>
    </row>
    <row r="130" spans="1:12" ht="39.75" customHeight="1" hidden="1">
      <c r="A130" s="44"/>
      <c r="B130" s="61"/>
      <c r="C130" s="307" t="s">
        <v>29</v>
      </c>
      <c r="D130" s="308" t="s">
        <v>290</v>
      </c>
      <c r="E130" s="309" t="s">
        <v>230</v>
      </c>
      <c r="F130" s="309" t="s">
        <v>217</v>
      </c>
      <c r="G130" s="309" t="s">
        <v>296</v>
      </c>
      <c r="H130" s="309" t="s">
        <v>111</v>
      </c>
      <c r="I130" s="309"/>
      <c r="J130" s="317">
        <f>J131</f>
        <v>0</v>
      </c>
      <c r="K130" s="500"/>
      <c r="L130" s="375"/>
    </row>
    <row r="131" spans="1:12" ht="3.75" customHeight="1" hidden="1">
      <c r="A131" s="44"/>
      <c r="B131" s="61"/>
      <c r="C131" s="307" t="s">
        <v>150</v>
      </c>
      <c r="D131" s="308" t="s">
        <v>290</v>
      </c>
      <c r="E131" s="309" t="s">
        <v>230</v>
      </c>
      <c r="F131" s="309" t="s">
        <v>217</v>
      </c>
      <c r="G131" s="309" t="s">
        <v>296</v>
      </c>
      <c r="H131" s="309" t="s">
        <v>111</v>
      </c>
      <c r="I131" s="309" t="s">
        <v>149</v>
      </c>
      <c r="J131" s="311"/>
      <c r="K131" s="500"/>
      <c r="L131" s="375"/>
    </row>
    <row r="132" spans="1:12" ht="20.25" customHeight="1">
      <c r="A132" s="44"/>
      <c r="B132" s="74"/>
      <c r="C132" s="512" t="s">
        <v>265</v>
      </c>
      <c r="D132" s="417" t="s">
        <v>290</v>
      </c>
      <c r="E132" s="323" t="s">
        <v>232</v>
      </c>
      <c r="F132" s="323"/>
      <c r="G132" s="323"/>
      <c r="H132" s="323"/>
      <c r="I132" s="323"/>
      <c r="J132" s="515">
        <f>J133+J149</f>
        <v>3959.3</v>
      </c>
      <c r="K132" s="500"/>
      <c r="L132" s="375"/>
    </row>
    <row r="133" spans="1:12" ht="22.5" customHeight="1">
      <c r="A133" s="44"/>
      <c r="B133" s="61"/>
      <c r="C133" s="312" t="s">
        <v>238</v>
      </c>
      <c r="D133" s="308" t="s">
        <v>290</v>
      </c>
      <c r="E133" s="309" t="s">
        <v>232</v>
      </c>
      <c r="F133" s="309" t="s">
        <v>224</v>
      </c>
      <c r="G133" s="309"/>
      <c r="H133" s="309"/>
      <c r="I133" s="310"/>
      <c r="J133" s="311">
        <f>J134</f>
        <v>3874.3</v>
      </c>
      <c r="K133" s="500"/>
      <c r="L133" s="375"/>
    </row>
    <row r="134" spans="1:12" ht="37.5" customHeight="1">
      <c r="A134" s="44"/>
      <c r="B134" s="61"/>
      <c r="C134" s="312" t="s">
        <v>68</v>
      </c>
      <c r="D134" s="308" t="s">
        <v>290</v>
      </c>
      <c r="E134" s="309" t="s">
        <v>232</v>
      </c>
      <c r="F134" s="309" t="s">
        <v>224</v>
      </c>
      <c r="G134" s="309" t="s">
        <v>305</v>
      </c>
      <c r="H134" s="309" t="s">
        <v>371</v>
      </c>
      <c r="I134" s="310"/>
      <c r="J134" s="317">
        <f>J135</f>
        <v>3874.3</v>
      </c>
      <c r="K134" s="500"/>
      <c r="L134" s="375"/>
    </row>
    <row r="135" spans="1:12" ht="27" customHeight="1">
      <c r="A135" s="44"/>
      <c r="B135" s="61"/>
      <c r="C135" s="307" t="s">
        <v>471</v>
      </c>
      <c r="D135" s="308" t="s">
        <v>290</v>
      </c>
      <c r="E135" s="309" t="s">
        <v>232</v>
      </c>
      <c r="F135" s="309" t="s">
        <v>224</v>
      </c>
      <c r="G135" s="309" t="s">
        <v>306</v>
      </c>
      <c r="H135" s="309" t="s">
        <v>372</v>
      </c>
      <c r="I135" s="310"/>
      <c r="J135" s="317">
        <f>J136</f>
        <v>3874.3</v>
      </c>
      <c r="K135" s="500"/>
      <c r="L135" s="375"/>
    </row>
    <row r="136" spans="1:12" ht="44.25" customHeight="1">
      <c r="A136" s="44"/>
      <c r="B136" s="61"/>
      <c r="C136" s="312" t="s">
        <v>394</v>
      </c>
      <c r="D136" s="308" t="s">
        <v>290</v>
      </c>
      <c r="E136" s="309" t="s">
        <v>232</v>
      </c>
      <c r="F136" s="309" t="s">
        <v>224</v>
      </c>
      <c r="G136" s="309" t="s">
        <v>306</v>
      </c>
      <c r="H136" s="309" t="s">
        <v>373</v>
      </c>
      <c r="I136" s="310"/>
      <c r="J136" s="317">
        <f>J138</f>
        <v>3874.3</v>
      </c>
      <c r="K136" s="500"/>
      <c r="L136" s="375"/>
    </row>
    <row r="137" spans="1:12" ht="18" customHeight="1" hidden="1">
      <c r="A137" s="44"/>
      <c r="B137" s="61"/>
      <c r="C137" s="307" t="s">
        <v>150</v>
      </c>
      <c r="D137" s="308" t="s">
        <v>290</v>
      </c>
      <c r="E137" s="309" t="s">
        <v>232</v>
      </c>
      <c r="F137" s="309" t="s">
        <v>224</v>
      </c>
      <c r="G137" s="309" t="s">
        <v>306</v>
      </c>
      <c r="H137" s="309" t="s">
        <v>350</v>
      </c>
      <c r="I137" s="310" t="s">
        <v>149</v>
      </c>
      <c r="J137" s="317">
        <v>0</v>
      </c>
      <c r="K137" s="500"/>
      <c r="L137" s="375"/>
    </row>
    <row r="138" spans="1:12" ht="60" customHeight="1">
      <c r="A138" s="44"/>
      <c r="B138" s="61"/>
      <c r="C138" s="312" t="s">
        <v>198</v>
      </c>
      <c r="D138" s="308" t="s">
        <v>290</v>
      </c>
      <c r="E138" s="309" t="s">
        <v>232</v>
      </c>
      <c r="F138" s="309" t="s">
        <v>224</v>
      </c>
      <c r="G138" s="309" t="s">
        <v>307</v>
      </c>
      <c r="H138" s="309" t="s">
        <v>374</v>
      </c>
      <c r="I138" s="310"/>
      <c r="J138" s="317">
        <f>J139+J143</f>
        <v>3874.3</v>
      </c>
      <c r="K138" s="500"/>
      <c r="L138" s="375"/>
    </row>
    <row r="139" spans="1:19" ht="44.25" customHeight="1">
      <c r="A139" s="44"/>
      <c r="B139" s="61"/>
      <c r="C139" s="307" t="s">
        <v>431</v>
      </c>
      <c r="D139" s="308" t="s">
        <v>290</v>
      </c>
      <c r="E139" s="309" t="s">
        <v>232</v>
      </c>
      <c r="F139" s="309" t="s">
        <v>224</v>
      </c>
      <c r="G139" s="309" t="s">
        <v>307</v>
      </c>
      <c r="H139" s="309" t="s">
        <v>374</v>
      </c>
      <c r="I139" s="310" t="s">
        <v>149</v>
      </c>
      <c r="J139" s="311">
        <v>1874.3</v>
      </c>
      <c r="K139" s="500"/>
      <c r="L139" s="378"/>
      <c r="S139" s="299"/>
    </row>
    <row r="140" spans="1:19" ht="52.5" customHeight="1" hidden="1">
      <c r="A140" s="44"/>
      <c r="B140" s="61"/>
      <c r="C140" s="307" t="s">
        <v>583</v>
      </c>
      <c r="D140" s="308" t="s">
        <v>290</v>
      </c>
      <c r="E140" s="309" t="s">
        <v>232</v>
      </c>
      <c r="F140" s="309" t="s">
        <v>224</v>
      </c>
      <c r="G140" s="309"/>
      <c r="H140" s="309" t="s">
        <v>582</v>
      </c>
      <c r="I140" s="310"/>
      <c r="J140" s="311">
        <f>J141</f>
        <v>0</v>
      </c>
      <c r="K140" s="500"/>
      <c r="L140" s="378"/>
      <c r="S140" s="299"/>
    </row>
    <row r="141" spans="1:19" s="336" customFormat="1" ht="36" customHeight="1" hidden="1">
      <c r="A141" s="44"/>
      <c r="B141" s="61"/>
      <c r="C141" s="307" t="s">
        <v>431</v>
      </c>
      <c r="D141" s="308" t="s">
        <v>290</v>
      </c>
      <c r="E141" s="309" t="s">
        <v>232</v>
      </c>
      <c r="F141" s="309" t="s">
        <v>224</v>
      </c>
      <c r="G141" s="309"/>
      <c r="H141" s="309" t="s">
        <v>582</v>
      </c>
      <c r="I141" s="310" t="s">
        <v>149</v>
      </c>
      <c r="J141" s="311"/>
      <c r="K141" s="500"/>
      <c r="L141" s="378"/>
      <c r="M141" s="1"/>
      <c r="N141" s="1"/>
      <c r="O141" s="1"/>
      <c r="P141" s="1"/>
      <c r="Q141" s="1"/>
      <c r="R141" s="1"/>
      <c r="S141" s="352"/>
    </row>
    <row r="142" spans="1:19" s="336" customFormat="1" ht="43.5" customHeight="1" hidden="1">
      <c r="A142" s="44"/>
      <c r="B142" s="61"/>
      <c r="C142" s="307" t="s">
        <v>591</v>
      </c>
      <c r="D142" s="308" t="s">
        <v>290</v>
      </c>
      <c r="E142" s="309" t="s">
        <v>232</v>
      </c>
      <c r="F142" s="309" t="s">
        <v>224</v>
      </c>
      <c r="G142" s="309"/>
      <c r="H142" s="309"/>
      <c r="I142" s="310"/>
      <c r="J142" s="311">
        <f>J143</f>
        <v>2000</v>
      </c>
      <c r="K142" s="500"/>
      <c r="L142" s="378"/>
      <c r="M142" s="1"/>
      <c r="N142" s="1"/>
      <c r="O142" s="1"/>
      <c r="P142" s="1"/>
      <c r="Q142" s="1"/>
      <c r="R142" s="1"/>
      <c r="S142" s="352"/>
    </row>
    <row r="143" spans="1:19" s="336" customFormat="1" ht="36.75">
      <c r="A143" s="44"/>
      <c r="B143" s="61"/>
      <c r="C143" s="307" t="s">
        <v>564</v>
      </c>
      <c r="D143" s="308" t="s">
        <v>290</v>
      </c>
      <c r="E143" s="309" t="s">
        <v>232</v>
      </c>
      <c r="F143" s="309" t="s">
        <v>224</v>
      </c>
      <c r="G143" s="309"/>
      <c r="H143" s="309" t="s">
        <v>374</v>
      </c>
      <c r="I143" s="310" t="s">
        <v>563</v>
      </c>
      <c r="J143" s="311">
        <v>2000</v>
      </c>
      <c r="K143" s="500"/>
      <c r="L143" s="378"/>
      <c r="M143" s="1"/>
      <c r="N143" s="1"/>
      <c r="O143" s="1"/>
      <c r="P143" s="1"/>
      <c r="Q143" s="1"/>
      <c r="R143" s="1"/>
      <c r="S143" s="352"/>
    </row>
    <row r="144" spans="1:19" s="336" customFormat="1" ht="32.25" customHeight="1" hidden="1">
      <c r="A144" s="44"/>
      <c r="B144" s="61"/>
      <c r="C144" s="311" t="s">
        <v>565</v>
      </c>
      <c r="D144" s="308" t="s">
        <v>290</v>
      </c>
      <c r="E144" s="309" t="s">
        <v>232</v>
      </c>
      <c r="F144" s="309" t="s">
        <v>224</v>
      </c>
      <c r="G144" s="309"/>
      <c r="H144" s="309" t="s">
        <v>566</v>
      </c>
      <c r="I144" s="310"/>
      <c r="J144" s="311">
        <f>J148</f>
        <v>0</v>
      </c>
      <c r="K144" s="500"/>
      <c r="L144" s="378"/>
      <c r="M144" s="1"/>
      <c r="N144" s="1"/>
      <c r="O144" s="1"/>
      <c r="P144" s="1"/>
      <c r="Q144" s="1"/>
      <c r="R144" s="1"/>
      <c r="S144" s="353"/>
    </row>
    <row r="145" spans="1:12" ht="39" customHeight="1" hidden="1">
      <c r="A145" s="44"/>
      <c r="B145" s="61"/>
      <c r="C145" s="307" t="s">
        <v>354</v>
      </c>
      <c r="D145" s="308" t="s">
        <v>290</v>
      </c>
      <c r="E145" s="309" t="s">
        <v>232</v>
      </c>
      <c r="F145" s="309" t="s">
        <v>224</v>
      </c>
      <c r="G145" s="309"/>
      <c r="H145" s="309" t="s">
        <v>566</v>
      </c>
      <c r="I145" s="310"/>
      <c r="J145" s="311">
        <f>J146</f>
        <v>0</v>
      </c>
      <c r="K145" s="500"/>
      <c r="L145" s="378"/>
    </row>
    <row r="146" spans="1:12" ht="39.75" customHeight="1" hidden="1">
      <c r="A146" s="44"/>
      <c r="B146" s="61"/>
      <c r="C146" s="312" t="s">
        <v>351</v>
      </c>
      <c r="D146" s="308" t="s">
        <v>290</v>
      </c>
      <c r="E146" s="309" t="s">
        <v>232</v>
      </c>
      <c r="F146" s="309" t="s">
        <v>224</v>
      </c>
      <c r="G146" s="309"/>
      <c r="H146" s="309" t="s">
        <v>352</v>
      </c>
      <c r="I146" s="310"/>
      <c r="J146" s="311">
        <f>J147</f>
        <v>0</v>
      </c>
      <c r="K146" s="500"/>
      <c r="L146" s="378"/>
    </row>
    <row r="147" spans="1:12" ht="19.5" customHeight="1" hidden="1">
      <c r="A147" s="44"/>
      <c r="B147" s="61"/>
      <c r="C147" s="307" t="s">
        <v>150</v>
      </c>
      <c r="D147" s="308" t="s">
        <v>290</v>
      </c>
      <c r="E147" s="309" t="s">
        <v>232</v>
      </c>
      <c r="F147" s="309" t="s">
        <v>224</v>
      </c>
      <c r="G147" s="309"/>
      <c r="H147" s="309" t="s">
        <v>353</v>
      </c>
      <c r="I147" s="310" t="s">
        <v>149</v>
      </c>
      <c r="J147" s="311"/>
      <c r="K147" s="500"/>
      <c r="L147" s="378"/>
    </row>
    <row r="148" spans="1:12" ht="34.5" customHeight="1" hidden="1">
      <c r="A148" s="44"/>
      <c r="B148" s="61"/>
      <c r="C148" s="307" t="s">
        <v>431</v>
      </c>
      <c r="D148" s="308" t="s">
        <v>290</v>
      </c>
      <c r="E148" s="309" t="s">
        <v>232</v>
      </c>
      <c r="F148" s="309" t="s">
        <v>224</v>
      </c>
      <c r="G148" s="309"/>
      <c r="H148" s="309" t="s">
        <v>566</v>
      </c>
      <c r="I148" s="310" t="s">
        <v>149</v>
      </c>
      <c r="J148" s="311"/>
      <c r="K148" s="500"/>
      <c r="L148" s="378"/>
    </row>
    <row r="149" spans="1:12" ht="17.25" customHeight="1">
      <c r="A149" s="44"/>
      <c r="B149" s="61"/>
      <c r="C149" s="307" t="s">
        <v>212</v>
      </c>
      <c r="D149" s="308" t="s">
        <v>290</v>
      </c>
      <c r="E149" s="309" t="s">
        <v>232</v>
      </c>
      <c r="F149" s="309" t="s">
        <v>218</v>
      </c>
      <c r="G149" s="309"/>
      <c r="H149" s="309"/>
      <c r="I149" s="310"/>
      <c r="J149" s="371">
        <f>J150+J155+J160</f>
        <v>85</v>
      </c>
      <c r="K149" s="500"/>
      <c r="L149" s="375"/>
    </row>
    <row r="150" spans="1:12" ht="38.25" customHeight="1">
      <c r="A150" s="44"/>
      <c r="B150" s="61"/>
      <c r="C150" s="519" t="s">
        <v>72</v>
      </c>
      <c r="D150" s="308" t="s">
        <v>290</v>
      </c>
      <c r="E150" s="309" t="s">
        <v>232</v>
      </c>
      <c r="F150" s="309" t="s">
        <v>218</v>
      </c>
      <c r="G150" s="309"/>
      <c r="H150" s="309" t="s">
        <v>367</v>
      </c>
      <c r="I150" s="310"/>
      <c r="J150" s="371">
        <f>J151</f>
        <v>85</v>
      </c>
      <c r="K150" s="500"/>
      <c r="L150" s="375"/>
    </row>
    <row r="151" spans="1:12" ht="18">
      <c r="A151" s="44"/>
      <c r="B151" s="61"/>
      <c r="C151" s="517" t="s">
        <v>471</v>
      </c>
      <c r="D151" s="308" t="s">
        <v>290</v>
      </c>
      <c r="E151" s="309" t="s">
        <v>232</v>
      </c>
      <c r="F151" s="309" t="s">
        <v>218</v>
      </c>
      <c r="G151" s="309" t="s">
        <v>242</v>
      </c>
      <c r="H151" s="309" t="s">
        <v>368</v>
      </c>
      <c r="I151" s="310"/>
      <c r="J151" s="518">
        <f>J152</f>
        <v>85</v>
      </c>
      <c r="K151" s="500"/>
      <c r="L151" s="375"/>
    </row>
    <row r="152" spans="1:12" ht="58.5" customHeight="1">
      <c r="A152" s="44"/>
      <c r="B152" s="61"/>
      <c r="C152" s="517" t="s">
        <v>392</v>
      </c>
      <c r="D152" s="308" t="s">
        <v>290</v>
      </c>
      <c r="E152" s="309" t="s">
        <v>232</v>
      </c>
      <c r="F152" s="309" t="s">
        <v>218</v>
      </c>
      <c r="G152" s="309" t="s">
        <v>244</v>
      </c>
      <c r="H152" s="309" t="s">
        <v>369</v>
      </c>
      <c r="I152" s="310"/>
      <c r="J152" s="338">
        <f>J153</f>
        <v>85</v>
      </c>
      <c r="K152" s="500"/>
      <c r="L152" s="375"/>
    </row>
    <row r="153" spans="1:19" s="4" customFormat="1" ht="36.75" customHeight="1">
      <c r="A153" s="44"/>
      <c r="B153" s="61"/>
      <c r="C153" s="370" t="s">
        <v>243</v>
      </c>
      <c r="D153" s="308" t="s">
        <v>290</v>
      </c>
      <c r="E153" s="309" t="s">
        <v>232</v>
      </c>
      <c r="F153" s="309" t="s">
        <v>218</v>
      </c>
      <c r="G153" s="309"/>
      <c r="H153" s="309" t="s">
        <v>393</v>
      </c>
      <c r="I153" s="310"/>
      <c r="J153" s="371">
        <f>J154</f>
        <v>85</v>
      </c>
      <c r="K153" s="500"/>
      <c r="L153" s="374"/>
      <c r="S153" s="297"/>
    </row>
    <row r="154" spans="1:19" s="4" customFormat="1" ht="39.75" customHeight="1">
      <c r="A154" s="44"/>
      <c r="B154" s="61"/>
      <c r="C154" s="307" t="s">
        <v>431</v>
      </c>
      <c r="D154" s="308" t="s">
        <v>290</v>
      </c>
      <c r="E154" s="309" t="s">
        <v>232</v>
      </c>
      <c r="F154" s="309" t="s">
        <v>218</v>
      </c>
      <c r="G154" s="309"/>
      <c r="H154" s="309" t="s">
        <v>393</v>
      </c>
      <c r="I154" s="310" t="s">
        <v>149</v>
      </c>
      <c r="J154" s="371">
        <v>85</v>
      </c>
      <c r="K154" s="594"/>
      <c r="L154" s="595"/>
      <c r="S154" s="297"/>
    </row>
    <row r="155" spans="1:19" s="4" customFormat="1" ht="39" customHeight="1" hidden="1">
      <c r="A155" s="44"/>
      <c r="B155" s="61"/>
      <c r="C155" s="307" t="s">
        <v>73</v>
      </c>
      <c r="D155" s="308" t="s">
        <v>290</v>
      </c>
      <c r="E155" s="309" t="s">
        <v>232</v>
      </c>
      <c r="F155" s="309" t="s">
        <v>218</v>
      </c>
      <c r="G155" s="309"/>
      <c r="H155" s="309" t="s">
        <v>393</v>
      </c>
      <c r="I155" s="310"/>
      <c r="J155" s="371">
        <f>J156</f>
        <v>0</v>
      </c>
      <c r="K155" s="500"/>
      <c r="L155" s="374"/>
      <c r="S155" s="297"/>
    </row>
    <row r="156" spans="1:19" s="4" customFormat="1" ht="18" customHeight="1" hidden="1">
      <c r="A156" s="44"/>
      <c r="B156" s="61"/>
      <c r="C156" s="307" t="s">
        <v>471</v>
      </c>
      <c r="D156" s="308" t="s">
        <v>290</v>
      </c>
      <c r="E156" s="309" t="s">
        <v>232</v>
      </c>
      <c r="F156" s="309" t="s">
        <v>218</v>
      </c>
      <c r="G156" s="309"/>
      <c r="H156" s="309" t="s">
        <v>375</v>
      </c>
      <c r="I156" s="310"/>
      <c r="J156" s="371">
        <f>J157</f>
        <v>0</v>
      </c>
      <c r="K156" s="500"/>
      <c r="L156" s="374"/>
      <c r="S156" s="297"/>
    </row>
    <row r="157" spans="1:19" s="4" customFormat="1" ht="24.75" customHeight="1" hidden="1">
      <c r="A157" s="44"/>
      <c r="B157" s="61"/>
      <c r="C157" s="307" t="s">
        <v>395</v>
      </c>
      <c r="D157" s="308" t="s">
        <v>290</v>
      </c>
      <c r="E157" s="309" t="s">
        <v>232</v>
      </c>
      <c r="F157" s="309" t="s">
        <v>218</v>
      </c>
      <c r="G157" s="309"/>
      <c r="H157" s="309" t="s">
        <v>376</v>
      </c>
      <c r="I157" s="310"/>
      <c r="J157" s="371">
        <f>J158</f>
        <v>0</v>
      </c>
      <c r="K157" s="500"/>
      <c r="L157" s="374"/>
      <c r="S157" s="297"/>
    </row>
    <row r="158" spans="1:19" s="4" customFormat="1" ht="18" customHeight="1" hidden="1">
      <c r="A158" s="44"/>
      <c r="B158" s="61"/>
      <c r="C158" s="307" t="s">
        <v>195</v>
      </c>
      <c r="D158" s="308" t="s">
        <v>290</v>
      </c>
      <c r="E158" s="309" t="s">
        <v>232</v>
      </c>
      <c r="F158" s="309" t="s">
        <v>218</v>
      </c>
      <c r="G158" s="309"/>
      <c r="H158" s="309" t="s">
        <v>377</v>
      </c>
      <c r="I158" s="310"/>
      <c r="J158" s="371">
        <f>J159</f>
        <v>0</v>
      </c>
      <c r="K158" s="500"/>
      <c r="L158" s="374"/>
      <c r="S158" s="297"/>
    </row>
    <row r="159" spans="1:19" s="4" customFormat="1" ht="36.75" customHeight="1" hidden="1">
      <c r="A159" s="44"/>
      <c r="B159" s="61"/>
      <c r="C159" s="307" t="s">
        <v>431</v>
      </c>
      <c r="D159" s="308" t="s">
        <v>290</v>
      </c>
      <c r="E159" s="309" t="s">
        <v>232</v>
      </c>
      <c r="F159" s="309" t="s">
        <v>218</v>
      </c>
      <c r="G159" s="309"/>
      <c r="H159" s="309" t="s">
        <v>378</v>
      </c>
      <c r="I159" s="310" t="s">
        <v>149</v>
      </c>
      <c r="J159" s="371">
        <f>2-2</f>
        <v>0</v>
      </c>
      <c r="K159" s="500"/>
      <c r="L159" s="196"/>
      <c r="S159" s="297"/>
    </row>
    <row r="160" spans="1:19" s="4" customFormat="1" ht="36.75" customHeight="1" hidden="1">
      <c r="A160" s="44"/>
      <c r="B160" s="61"/>
      <c r="C160" s="307" t="s">
        <v>69</v>
      </c>
      <c r="D160" s="308" t="s">
        <v>290</v>
      </c>
      <c r="E160" s="309" t="s">
        <v>232</v>
      </c>
      <c r="F160" s="309" t="s">
        <v>218</v>
      </c>
      <c r="G160" s="309"/>
      <c r="H160" s="309" t="s">
        <v>396</v>
      </c>
      <c r="I160" s="310"/>
      <c r="J160" s="371">
        <f>J161</f>
        <v>0</v>
      </c>
      <c r="K160" s="500"/>
      <c r="L160" s="196"/>
      <c r="S160" s="297"/>
    </row>
    <row r="161" spans="1:19" s="4" customFormat="1" ht="18" customHeight="1" hidden="1">
      <c r="A161" s="44"/>
      <c r="B161" s="61"/>
      <c r="C161" s="307" t="s">
        <v>471</v>
      </c>
      <c r="D161" s="308" t="s">
        <v>290</v>
      </c>
      <c r="E161" s="309" t="s">
        <v>232</v>
      </c>
      <c r="F161" s="309" t="s">
        <v>218</v>
      </c>
      <c r="G161" s="309"/>
      <c r="H161" s="309" t="s">
        <v>397</v>
      </c>
      <c r="I161" s="310"/>
      <c r="J161" s="371">
        <f>J162</f>
        <v>0</v>
      </c>
      <c r="K161" s="500"/>
      <c r="L161" s="196"/>
      <c r="S161" s="297"/>
    </row>
    <row r="162" spans="1:19" s="4" customFormat="1" ht="36.75" customHeight="1" hidden="1">
      <c r="A162" s="44"/>
      <c r="B162" s="61"/>
      <c r="C162" s="307" t="s">
        <v>440</v>
      </c>
      <c r="D162" s="308" t="s">
        <v>290</v>
      </c>
      <c r="E162" s="309" t="s">
        <v>232</v>
      </c>
      <c r="F162" s="309" t="s">
        <v>218</v>
      </c>
      <c r="G162" s="309"/>
      <c r="H162" s="309" t="s">
        <v>439</v>
      </c>
      <c r="I162" s="310"/>
      <c r="J162" s="371">
        <f>J163</f>
        <v>0</v>
      </c>
      <c r="K162" s="500"/>
      <c r="L162" s="196"/>
      <c r="S162" s="297"/>
    </row>
    <row r="163" spans="1:19" s="4" customFormat="1" ht="7.5" customHeight="1" hidden="1">
      <c r="A163" s="44"/>
      <c r="B163" s="61"/>
      <c r="C163" s="517" t="s">
        <v>516</v>
      </c>
      <c r="D163" s="308" t="s">
        <v>290</v>
      </c>
      <c r="E163" s="309" t="s">
        <v>232</v>
      </c>
      <c r="F163" s="309" t="s">
        <v>218</v>
      </c>
      <c r="G163" s="309"/>
      <c r="H163" s="309" t="s">
        <v>441</v>
      </c>
      <c r="I163" s="310"/>
      <c r="J163" s="371">
        <f>J164</f>
        <v>0</v>
      </c>
      <c r="K163" s="500"/>
      <c r="L163" s="196"/>
      <c r="S163" s="297"/>
    </row>
    <row r="164" spans="1:19" s="4" customFormat="1" ht="18.75" customHeight="1" hidden="1">
      <c r="A164" s="44"/>
      <c r="B164" s="61"/>
      <c r="C164" s="307" t="s">
        <v>431</v>
      </c>
      <c r="D164" s="308" t="s">
        <v>290</v>
      </c>
      <c r="E164" s="309" t="s">
        <v>232</v>
      </c>
      <c r="F164" s="309" t="s">
        <v>218</v>
      </c>
      <c r="G164" s="309"/>
      <c r="H164" s="309" t="s">
        <v>441</v>
      </c>
      <c r="I164" s="310" t="s">
        <v>149</v>
      </c>
      <c r="J164" s="371"/>
      <c r="K164" s="500"/>
      <c r="L164" s="196"/>
      <c r="S164" s="297"/>
    </row>
    <row r="165" spans="1:19" s="4" customFormat="1" ht="18" customHeight="1">
      <c r="A165" s="44"/>
      <c r="B165" s="74"/>
      <c r="C165" s="416" t="s">
        <v>215</v>
      </c>
      <c r="D165" s="417" t="s">
        <v>290</v>
      </c>
      <c r="E165" s="323" t="s">
        <v>219</v>
      </c>
      <c r="F165" s="309"/>
      <c r="G165" s="309"/>
      <c r="H165" s="309"/>
      <c r="I165" s="323"/>
      <c r="J165" s="515">
        <f>J172+J181+J205+J166</f>
        <v>520</v>
      </c>
      <c r="K165" s="500"/>
      <c r="L165" s="374"/>
      <c r="S165" s="297"/>
    </row>
    <row r="166" spans="1:19" s="4" customFormat="1" ht="18" customHeight="1" hidden="1">
      <c r="A166" s="44"/>
      <c r="B166" s="74"/>
      <c r="C166" s="307" t="s">
        <v>466</v>
      </c>
      <c r="D166" s="417" t="s">
        <v>290</v>
      </c>
      <c r="E166" s="323" t="s">
        <v>219</v>
      </c>
      <c r="F166" s="323"/>
      <c r="G166" s="323"/>
      <c r="H166" s="323"/>
      <c r="I166" s="309"/>
      <c r="J166" s="311">
        <f>J167</f>
        <v>0</v>
      </c>
      <c r="K166" s="500"/>
      <c r="L166" s="374"/>
      <c r="S166" s="297"/>
    </row>
    <row r="167" spans="1:19" s="4" customFormat="1" ht="33" customHeight="1" hidden="1">
      <c r="A167" s="44"/>
      <c r="B167" s="74"/>
      <c r="C167" s="312" t="s">
        <v>70</v>
      </c>
      <c r="D167" s="308" t="s">
        <v>290</v>
      </c>
      <c r="E167" s="309" t="s">
        <v>219</v>
      </c>
      <c r="F167" s="309" t="s">
        <v>228</v>
      </c>
      <c r="G167" s="309"/>
      <c r="H167" s="309"/>
      <c r="I167" s="309"/>
      <c r="J167" s="311">
        <f>J168</f>
        <v>0</v>
      </c>
      <c r="K167" s="500"/>
      <c r="L167" s="374"/>
      <c r="S167" s="297"/>
    </row>
    <row r="168" spans="1:19" s="4" customFormat="1" ht="20.25" customHeight="1" hidden="1">
      <c r="A168" s="44"/>
      <c r="B168" s="74"/>
      <c r="C168" s="307" t="s">
        <v>471</v>
      </c>
      <c r="D168" s="308" t="s">
        <v>290</v>
      </c>
      <c r="E168" s="309" t="s">
        <v>219</v>
      </c>
      <c r="F168" s="309" t="s">
        <v>228</v>
      </c>
      <c r="G168" s="309"/>
      <c r="H168" s="309" t="s">
        <v>409</v>
      </c>
      <c r="I168" s="309"/>
      <c r="J168" s="311">
        <f>J169</f>
        <v>0</v>
      </c>
      <c r="K168" s="500"/>
      <c r="L168" s="374"/>
      <c r="S168" s="297"/>
    </row>
    <row r="169" spans="1:19" s="4" customFormat="1" ht="20.25" customHeight="1" hidden="1">
      <c r="A169" s="44"/>
      <c r="B169" s="74"/>
      <c r="C169" s="351" t="s">
        <v>468</v>
      </c>
      <c r="D169" s="308" t="s">
        <v>290</v>
      </c>
      <c r="E169" s="309" t="s">
        <v>219</v>
      </c>
      <c r="F169" s="309" t="s">
        <v>228</v>
      </c>
      <c r="G169" s="309"/>
      <c r="H169" s="309" t="s">
        <v>410</v>
      </c>
      <c r="I169" s="309"/>
      <c r="J169" s="311">
        <f>J170</f>
        <v>0</v>
      </c>
      <c r="K169" s="500"/>
      <c r="L169" s="374"/>
      <c r="S169" s="297"/>
    </row>
    <row r="170" spans="1:19" s="4" customFormat="1" ht="20.25" customHeight="1" hidden="1">
      <c r="A170" s="44"/>
      <c r="B170" s="74"/>
      <c r="C170" s="351" t="s">
        <v>467</v>
      </c>
      <c r="D170" s="308" t="s">
        <v>290</v>
      </c>
      <c r="E170" s="309" t="s">
        <v>219</v>
      </c>
      <c r="F170" s="309" t="s">
        <v>228</v>
      </c>
      <c r="G170" s="309"/>
      <c r="H170" s="309" t="s">
        <v>469</v>
      </c>
      <c r="I170" s="309"/>
      <c r="J170" s="311">
        <f>J171</f>
        <v>0</v>
      </c>
      <c r="K170" s="500"/>
      <c r="L170" s="374"/>
      <c r="S170" s="297"/>
    </row>
    <row r="171" spans="1:19" s="4" customFormat="1" ht="41.25" customHeight="1" hidden="1">
      <c r="A171" s="44"/>
      <c r="B171" s="74"/>
      <c r="C171" s="307" t="s">
        <v>431</v>
      </c>
      <c r="D171" s="308" t="s">
        <v>290</v>
      </c>
      <c r="E171" s="309" t="s">
        <v>219</v>
      </c>
      <c r="F171" s="309" t="s">
        <v>228</v>
      </c>
      <c r="G171" s="309"/>
      <c r="H171" s="309" t="s">
        <v>470</v>
      </c>
      <c r="I171" s="309" t="s">
        <v>149</v>
      </c>
      <c r="J171" s="311"/>
      <c r="K171" s="500"/>
      <c r="L171" s="374"/>
      <c r="S171" s="297"/>
    </row>
    <row r="172" spans="1:19" s="4" customFormat="1" ht="19.5" customHeight="1" hidden="1">
      <c r="A172" s="44"/>
      <c r="B172" s="61"/>
      <c r="C172" s="307" t="s">
        <v>309</v>
      </c>
      <c r="D172" s="308" t="s">
        <v>290</v>
      </c>
      <c r="E172" s="309" t="s">
        <v>219</v>
      </c>
      <c r="F172" s="309" t="s">
        <v>228</v>
      </c>
      <c r="G172" s="309"/>
      <c r="H172" s="309" t="s">
        <v>470</v>
      </c>
      <c r="I172" s="310"/>
      <c r="J172" s="311">
        <f>J173</f>
        <v>0</v>
      </c>
      <c r="K172" s="500"/>
      <c r="L172" s="374"/>
      <c r="S172" s="297"/>
    </row>
    <row r="173" spans="1:19" s="4" customFormat="1" ht="38.25" customHeight="1" hidden="1">
      <c r="A173" s="44"/>
      <c r="B173" s="61"/>
      <c r="C173" s="312" t="s">
        <v>309</v>
      </c>
      <c r="D173" s="308" t="s">
        <v>290</v>
      </c>
      <c r="E173" s="309" t="s">
        <v>219</v>
      </c>
      <c r="F173" s="309" t="s">
        <v>229</v>
      </c>
      <c r="G173" s="309"/>
      <c r="H173" s="309"/>
      <c r="I173" s="310"/>
      <c r="J173" s="508">
        <f>J174</f>
        <v>0</v>
      </c>
      <c r="K173" s="500"/>
      <c r="L173" s="374"/>
      <c r="S173" s="297"/>
    </row>
    <row r="174" spans="1:19" s="4" customFormat="1" ht="36.75" hidden="1">
      <c r="A174" s="44"/>
      <c r="B174" s="61"/>
      <c r="C174" s="307" t="s">
        <v>70</v>
      </c>
      <c r="D174" s="308" t="s">
        <v>290</v>
      </c>
      <c r="E174" s="309" t="s">
        <v>219</v>
      </c>
      <c r="F174" s="309" t="s">
        <v>229</v>
      </c>
      <c r="G174" s="309"/>
      <c r="H174" s="309" t="s">
        <v>409</v>
      </c>
      <c r="I174" s="310"/>
      <c r="J174" s="508">
        <f>J175</f>
        <v>0</v>
      </c>
      <c r="K174" s="500"/>
      <c r="L174" s="374"/>
      <c r="S174" s="297"/>
    </row>
    <row r="175" spans="1:19" s="4" customFormat="1" ht="18" hidden="1">
      <c r="A175" s="44"/>
      <c r="B175" s="61"/>
      <c r="C175" s="351" t="s">
        <v>471</v>
      </c>
      <c r="D175" s="308" t="s">
        <v>290</v>
      </c>
      <c r="E175" s="309" t="s">
        <v>219</v>
      </c>
      <c r="F175" s="309" t="s">
        <v>229</v>
      </c>
      <c r="G175" s="414" t="s">
        <v>292</v>
      </c>
      <c r="H175" s="309" t="s">
        <v>410</v>
      </c>
      <c r="I175" s="310"/>
      <c r="J175" s="508">
        <f>J176</f>
        <v>0</v>
      </c>
      <c r="K175" s="500"/>
      <c r="L175" s="374"/>
      <c r="S175" s="297"/>
    </row>
    <row r="176" spans="1:19" s="4" customFormat="1" ht="44.25" customHeight="1" hidden="1">
      <c r="A176" s="44"/>
      <c r="B176" s="61"/>
      <c r="C176" s="351" t="s">
        <v>412</v>
      </c>
      <c r="D176" s="308" t="s">
        <v>290</v>
      </c>
      <c r="E176" s="309" t="s">
        <v>219</v>
      </c>
      <c r="F176" s="309" t="s">
        <v>229</v>
      </c>
      <c r="G176" s="414"/>
      <c r="H176" s="309" t="s">
        <v>411</v>
      </c>
      <c r="I176" s="310"/>
      <c r="J176" s="508">
        <f>J178</f>
        <v>0</v>
      </c>
      <c r="K176" s="500"/>
      <c r="L176" s="374"/>
      <c r="S176" s="297"/>
    </row>
    <row r="177" spans="1:19" s="4" customFormat="1" ht="44.25" customHeight="1" hidden="1">
      <c r="A177" s="44"/>
      <c r="B177" s="61"/>
      <c r="C177" s="351" t="s">
        <v>649</v>
      </c>
      <c r="D177" s="308" t="s">
        <v>290</v>
      </c>
      <c r="E177" s="309" t="s">
        <v>219</v>
      </c>
      <c r="F177" s="309" t="s">
        <v>229</v>
      </c>
      <c r="G177" s="414"/>
      <c r="H177" s="309" t="s">
        <v>650</v>
      </c>
      <c r="I177" s="310"/>
      <c r="J177" s="508">
        <f>J178</f>
        <v>0</v>
      </c>
      <c r="K177" s="502"/>
      <c r="L177" s="427"/>
      <c r="S177" s="297"/>
    </row>
    <row r="178" spans="1:19" s="4" customFormat="1" ht="38.25" customHeight="1" hidden="1">
      <c r="A178" s="44"/>
      <c r="B178" s="61"/>
      <c r="C178" s="307" t="s">
        <v>564</v>
      </c>
      <c r="D178" s="308" t="s">
        <v>290</v>
      </c>
      <c r="E178" s="309" t="s">
        <v>219</v>
      </c>
      <c r="F178" s="309" t="s">
        <v>229</v>
      </c>
      <c r="G178" s="414" t="s">
        <v>294</v>
      </c>
      <c r="H178" s="309" t="s">
        <v>650</v>
      </c>
      <c r="I178" s="310" t="s">
        <v>563</v>
      </c>
      <c r="J178" s="508">
        <v>0</v>
      </c>
      <c r="K178" s="596"/>
      <c r="L178" s="597"/>
      <c r="S178" s="297"/>
    </row>
    <row r="179" spans="1:19" s="4" customFormat="1" ht="18" customHeight="1" hidden="1">
      <c r="A179" s="44"/>
      <c r="B179" s="61"/>
      <c r="C179" s="312" t="s">
        <v>17</v>
      </c>
      <c r="D179" s="308" t="s">
        <v>290</v>
      </c>
      <c r="E179" s="309" t="s">
        <v>219</v>
      </c>
      <c r="F179" s="309" t="s">
        <v>229</v>
      </c>
      <c r="G179" s="309"/>
      <c r="H179" s="309" t="s">
        <v>413</v>
      </c>
      <c r="I179" s="310"/>
      <c r="J179" s="508">
        <f>J180</f>
        <v>0</v>
      </c>
      <c r="K179" s="500"/>
      <c r="L179" s="374"/>
      <c r="S179" s="297"/>
    </row>
    <row r="180" spans="1:19" s="4" customFormat="1" ht="19.5" customHeight="1" hidden="1">
      <c r="A180" s="44"/>
      <c r="B180" s="61"/>
      <c r="C180" s="307" t="s">
        <v>150</v>
      </c>
      <c r="D180" s="308" t="s">
        <v>290</v>
      </c>
      <c r="E180" s="309" t="s">
        <v>219</v>
      </c>
      <c r="F180" s="309" t="s">
        <v>229</v>
      </c>
      <c r="G180" s="414" t="s">
        <v>301</v>
      </c>
      <c r="H180" s="309" t="s">
        <v>311</v>
      </c>
      <c r="I180" s="310" t="s">
        <v>149</v>
      </c>
      <c r="J180" s="526"/>
      <c r="K180" s="500"/>
      <c r="L180" s="374"/>
      <c r="S180" s="297"/>
    </row>
    <row r="181" spans="1:19" s="4" customFormat="1" ht="21.75" customHeight="1">
      <c r="A181" s="44"/>
      <c r="B181" s="61"/>
      <c r="C181" s="370" t="s">
        <v>289</v>
      </c>
      <c r="D181" s="308" t="s">
        <v>290</v>
      </c>
      <c r="E181" s="309" t="s">
        <v>219</v>
      </c>
      <c r="F181" s="309" t="s">
        <v>230</v>
      </c>
      <c r="G181" s="414" t="s">
        <v>301</v>
      </c>
      <c r="H181" s="309"/>
      <c r="I181" s="310"/>
      <c r="J181" s="526">
        <f>J182</f>
        <v>520</v>
      </c>
      <c r="K181" s="500"/>
      <c r="L181" s="374"/>
      <c r="S181" s="297"/>
    </row>
    <row r="182" spans="1:19" s="4" customFormat="1" ht="35.25" customHeight="1">
      <c r="A182" s="44"/>
      <c r="B182" s="61"/>
      <c r="C182" s="312" t="s">
        <v>70</v>
      </c>
      <c r="D182" s="308" t="s">
        <v>290</v>
      </c>
      <c r="E182" s="309" t="s">
        <v>219</v>
      </c>
      <c r="F182" s="309" t="s">
        <v>230</v>
      </c>
      <c r="G182" s="309"/>
      <c r="H182" s="309" t="s">
        <v>409</v>
      </c>
      <c r="I182" s="310"/>
      <c r="J182" s="317">
        <f>J183</f>
        <v>520</v>
      </c>
      <c r="K182" s="500"/>
      <c r="L182" s="374"/>
      <c r="S182" s="297"/>
    </row>
    <row r="183" spans="1:19" s="4" customFormat="1" ht="21.75" customHeight="1">
      <c r="A183" s="44"/>
      <c r="B183" s="61"/>
      <c r="C183" s="307" t="s">
        <v>471</v>
      </c>
      <c r="D183" s="308" t="s">
        <v>290</v>
      </c>
      <c r="E183" s="309" t="s">
        <v>219</v>
      </c>
      <c r="F183" s="309" t="s">
        <v>230</v>
      </c>
      <c r="G183" s="309" t="s">
        <v>298</v>
      </c>
      <c r="H183" s="309" t="s">
        <v>410</v>
      </c>
      <c r="I183" s="310"/>
      <c r="J183" s="508">
        <f>J187+J192+J195+J202+J184+J199</f>
        <v>520</v>
      </c>
      <c r="K183" s="500"/>
      <c r="L183" s="374"/>
      <c r="S183" s="297"/>
    </row>
    <row r="184" spans="1:19" s="4" customFormat="1" ht="41.25" customHeight="1" hidden="1">
      <c r="A184" s="44"/>
      <c r="B184" s="61"/>
      <c r="C184" s="307" t="s">
        <v>412</v>
      </c>
      <c r="D184" s="308" t="s">
        <v>290</v>
      </c>
      <c r="E184" s="309" t="s">
        <v>219</v>
      </c>
      <c r="F184" s="309" t="s">
        <v>230</v>
      </c>
      <c r="G184" s="309"/>
      <c r="H184" s="309" t="s">
        <v>411</v>
      </c>
      <c r="I184" s="310"/>
      <c r="J184" s="508">
        <f>J185</f>
        <v>0</v>
      </c>
      <c r="K184" s="500"/>
      <c r="L184" s="374"/>
      <c r="S184" s="297"/>
    </row>
    <row r="185" spans="1:19" s="4" customFormat="1" ht="39.75" customHeight="1" hidden="1">
      <c r="A185" s="44"/>
      <c r="B185" s="61"/>
      <c r="C185" s="307" t="s">
        <v>649</v>
      </c>
      <c r="D185" s="308" t="s">
        <v>290</v>
      </c>
      <c r="E185" s="309" t="s">
        <v>219</v>
      </c>
      <c r="F185" s="309" t="s">
        <v>230</v>
      </c>
      <c r="G185" s="309"/>
      <c r="H185" s="309" t="s">
        <v>650</v>
      </c>
      <c r="I185" s="310"/>
      <c r="J185" s="508">
        <f>J186</f>
        <v>0</v>
      </c>
      <c r="K185" s="500"/>
      <c r="L185" s="374"/>
      <c r="S185" s="297"/>
    </row>
    <row r="186" spans="1:19" s="4" customFormat="1" ht="21.75" customHeight="1" hidden="1">
      <c r="A186" s="44"/>
      <c r="B186" s="61"/>
      <c r="C186" s="307" t="s">
        <v>431</v>
      </c>
      <c r="D186" s="308" t="s">
        <v>290</v>
      </c>
      <c r="E186" s="309" t="s">
        <v>219</v>
      </c>
      <c r="F186" s="309" t="s">
        <v>230</v>
      </c>
      <c r="G186" s="309"/>
      <c r="H186" s="309" t="s">
        <v>650</v>
      </c>
      <c r="I186" s="310" t="s">
        <v>149</v>
      </c>
      <c r="J186" s="508">
        <v>0</v>
      </c>
      <c r="K186" s="500"/>
      <c r="L186" s="374"/>
      <c r="S186" s="297"/>
    </row>
    <row r="187" spans="1:19" s="4" customFormat="1" ht="21.75" customHeight="1">
      <c r="A187" s="44"/>
      <c r="B187" s="61"/>
      <c r="C187" s="312" t="s">
        <v>415</v>
      </c>
      <c r="D187" s="308" t="s">
        <v>290</v>
      </c>
      <c r="E187" s="309" t="s">
        <v>219</v>
      </c>
      <c r="F187" s="309" t="s">
        <v>230</v>
      </c>
      <c r="G187" s="309" t="s">
        <v>298</v>
      </c>
      <c r="H187" s="309" t="s">
        <v>414</v>
      </c>
      <c r="I187" s="310"/>
      <c r="J187" s="508">
        <f>J188</f>
        <v>370</v>
      </c>
      <c r="K187" s="500"/>
      <c r="L187" s="374"/>
      <c r="S187" s="297"/>
    </row>
    <row r="188" spans="1:19" s="4" customFormat="1" ht="20.25" customHeight="1">
      <c r="A188" s="44"/>
      <c r="B188" s="61"/>
      <c r="C188" s="530" t="s">
        <v>299</v>
      </c>
      <c r="D188" s="308" t="s">
        <v>290</v>
      </c>
      <c r="E188" s="309" t="s">
        <v>219</v>
      </c>
      <c r="F188" s="309" t="s">
        <v>230</v>
      </c>
      <c r="G188" s="309"/>
      <c r="H188" s="309" t="s">
        <v>416</v>
      </c>
      <c r="I188" s="310"/>
      <c r="J188" s="508">
        <f>J190+J191</f>
        <v>370</v>
      </c>
      <c r="K188" s="500"/>
      <c r="L188" s="374"/>
      <c r="S188" s="297"/>
    </row>
    <row r="189" spans="1:19" s="4" customFormat="1" ht="18" hidden="1">
      <c r="A189" s="44"/>
      <c r="B189" s="163"/>
      <c r="C189" s="398" t="s">
        <v>282</v>
      </c>
      <c r="D189" s="308" t="s">
        <v>290</v>
      </c>
      <c r="E189" s="309" t="s">
        <v>219</v>
      </c>
      <c r="F189" s="309" t="s">
        <v>230</v>
      </c>
      <c r="G189" s="414" t="s">
        <v>300</v>
      </c>
      <c r="H189" s="309" t="s">
        <v>416</v>
      </c>
      <c r="I189" s="310">
        <v>100</v>
      </c>
      <c r="J189" s="526"/>
      <c r="K189" s="500"/>
      <c r="L189" s="374"/>
      <c r="S189" s="297"/>
    </row>
    <row r="190" spans="1:19" s="4" customFormat="1" ht="39.75" customHeight="1">
      <c r="A190" s="44"/>
      <c r="B190" s="61"/>
      <c r="C190" s="307" t="s">
        <v>431</v>
      </c>
      <c r="D190" s="308" t="s">
        <v>290</v>
      </c>
      <c r="E190" s="309" t="s">
        <v>219</v>
      </c>
      <c r="F190" s="309" t="s">
        <v>230</v>
      </c>
      <c r="G190" s="414" t="s">
        <v>300</v>
      </c>
      <c r="H190" s="309" t="s">
        <v>416</v>
      </c>
      <c r="I190" s="310" t="s">
        <v>149</v>
      </c>
      <c r="J190" s="526">
        <v>370</v>
      </c>
      <c r="K190" s="531"/>
      <c r="L190" s="532"/>
      <c r="S190" s="297"/>
    </row>
    <row r="191" spans="1:19" s="4" customFormat="1" ht="34.5" customHeight="1" hidden="1">
      <c r="A191" s="44"/>
      <c r="B191" s="61"/>
      <c r="C191" s="307" t="s">
        <v>564</v>
      </c>
      <c r="D191" s="308" t="s">
        <v>290</v>
      </c>
      <c r="E191" s="309" t="s">
        <v>219</v>
      </c>
      <c r="F191" s="309" t="s">
        <v>230</v>
      </c>
      <c r="G191" s="414" t="s">
        <v>300</v>
      </c>
      <c r="H191" s="309" t="s">
        <v>416</v>
      </c>
      <c r="I191" s="310" t="s">
        <v>563</v>
      </c>
      <c r="J191" s="526">
        <v>0</v>
      </c>
      <c r="K191" s="379"/>
      <c r="L191" s="533"/>
      <c r="S191" s="297"/>
    </row>
    <row r="192" spans="1:19" s="4" customFormat="1" ht="22.5" customHeight="1" hidden="1">
      <c r="A192" s="44"/>
      <c r="B192" s="61"/>
      <c r="C192" s="307" t="s">
        <v>419</v>
      </c>
      <c r="D192" s="308" t="s">
        <v>290</v>
      </c>
      <c r="E192" s="309" t="s">
        <v>219</v>
      </c>
      <c r="F192" s="309" t="s">
        <v>230</v>
      </c>
      <c r="G192" s="414"/>
      <c r="H192" s="309" t="s">
        <v>417</v>
      </c>
      <c r="I192" s="310"/>
      <c r="J192" s="526">
        <f>J193</f>
        <v>0</v>
      </c>
      <c r="K192" s="500"/>
      <c r="L192" s="528"/>
      <c r="S192" s="297"/>
    </row>
    <row r="193" spans="1:19" s="4" customFormat="1" ht="22.5" customHeight="1" hidden="1">
      <c r="A193" s="44"/>
      <c r="B193" s="61"/>
      <c r="C193" s="307" t="s">
        <v>420</v>
      </c>
      <c r="D193" s="308" t="s">
        <v>290</v>
      </c>
      <c r="E193" s="309" t="s">
        <v>219</v>
      </c>
      <c r="F193" s="309" t="s">
        <v>230</v>
      </c>
      <c r="G193" s="414"/>
      <c r="H193" s="309" t="s">
        <v>418</v>
      </c>
      <c r="I193" s="310"/>
      <c r="J193" s="526">
        <f>J194</f>
        <v>0</v>
      </c>
      <c r="K193" s="500"/>
      <c r="L193" s="528"/>
      <c r="S193" s="297"/>
    </row>
    <row r="194" spans="1:19" s="4" customFormat="1" ht="40.5" customHeight="1" hidden="1">
      <c r="A194" s="44"/>
      <c r="B194" s="61"/>
      <c r="C194" s="307" t="s">
        <v>431</v>
      </c>
      <c r="D194" s="308" t="s">
        <v>290</v>
      </c>
      <c r="E194" s="309" t="s">
        <v>219</v>
      </c>
      <c r="F194" s="309" t="s">
        <v>230</v>
      </c>
      <c r="G194" s="414"/>
      <c r="H194" s="309" t="s">
        <v>418</v>
      </c>
      <c r="I194" s="310" t="s">
        <v>149</v>
      </c>
      <c r="J194" s="526">
        <v>0</v>
      </c>
      <c r="K194" s="500"/>
      <c r="L194" s="534"/>
      <c r="S194" s="297"/>
    </row>
    <row r="195" spans="1:19" s="4" customFormat="1" ht="22.5" customHeight="1">
      <c r="A195" s="44"/>
      <c r="B195" s="61"/>
      <c r="C195" s="307" t="s">
        <v>422</v>
      </c>
      <c r="D195" s="308" t="s">
        <v>290</v>
      </c>
      <c r="E195" s="309" t="s">
        <v>219</v>
      </c>
      <c r="F195" s="309" t="s">
        <v>230</v>
      </c>
      <c r="G195" s="414"/>
      <c r="H195" s="309" t="s">
        <v>421</v>
      </c>
      <c r="I195" s="310"/>
      <c r="J195" s="526">
        <f>J196</f>
        <v>150</v>
      </c>
      <c r="K195" s="500"/>
      <c r="L195" s="528"/>
      <c r="S195" s="297"/>
    </row>
    <row r="196" spans="1:19" s="4" customFormat="1" ht="21.75" customHeight="1">
      <c r="A196" s="44"/>
      <c r="B196" s="61"/>
      <c r="C196" s="307" t="s">
        <v>190</v>
      </c>
      <c r="D196" s="308" t="s">
        <v>290</v>
      </c>
      <c r="E196" s="309" t="s">
        <v>219</v>
      </c>
      <c r="F196" s="309" t="s">
        <v>230</v>
      </c>
      <c r="G196" s="414"/>
      <c r="H196" s="309" t="s">
        <v>423</v>
      </c>
      <c r="I196" s="310"/>
      <c r="J196" s="508">
        <f>J198</f>
        <v>150</v>
      </c>
      <c r="K196" s="500"/>
      <c r="L196" s="374"/>
      <c r="S196" s="297"/>
    </row>
    <row r="197" spans="1:19" s="4" customFormat="1" ht="21.75" customHeight="1" hidden="1">
      <c r="A197" s="44"/>
      <c r="B197" s="61"/>
      <c r="C197" s="307" t="s">
        <v>571</v>
      </c>
      <c r="D197" s="308" t="s">
        <v>290</v>
      </c>
      <c r="E197" s="309" t="s">
        <v>219</v>
      </c>
      <c r="F197" s="309" t="s">
        <v>230</v>
      </c>
      <c r="G197" s="414" t="s">
        <v>0</v>
      </c>
      <c r="H197" s="309" t="s">
        <v>423</v>
      </c>
      <c r="I197" s="310"/>
      <c r="J197" s="508">
        <f>J198</f>
        <v>150</v>
      </c>
      <c r="K197" s="328"/>
      <c r="L197" s="374"/>
      <c r="S197" s="297"/>
    </row>
    <row r="198" spans="1:19" s="4" customFormat="1" ht="39" customHeight="1">
      <c r="A198" s="44"/>
      <c r="B198" s="61"/>
      <c r="C198" s="307" t="s">
        <v>431</v>
      </c>
      <c r="D198" s="308" t="s">
        <v>290</v>
      </c>
      <c r="E198" s="309" t="s">
        <v>219</v>
      </c>
      <c r="F198" s="309" t="s">
        <v>230</v>
      </c>
      <c r="G198" s="414"/>
      <c r="H198" s="309" t="s">
        <v>423</v>
      </c>
      <c r="I198" s="310" t="s">
        <v>149</v>
      </c>
      <c r="J198" s="508">
        <v>150</v>
      </c>
      <c r="K198" s="328"/>
      <c r="L198" s="374"/>
      <c r="S198" s="415"/>
    </row>
    <row r="199" spans="1:19" s="4" customFormat="1" ht="21" customHeight="1" hidden="1">
      <c r="A199" s="44"/>
      <c r="B199" s="61"/>
      <c r="C199" s="307" t="s">
        <v>653</v>
      </c>
      <c r="D199" s="308" t="s">
        <v>290</v>
      </c>
      <c r="E199" s="309" t="s">
        <v>219</v>
      </c>
      <c r="F199" s="309" t="s">
        <v>230</v>
      </c>
      <c r="G199" s="414"/>
      <c r="H199" s="309" t="s">
        <v>445</v>
      </c>
      <c r="I199" s="310"/>
      <c r="J199" s="508">
        <f>J201</f>
        <v>0</v>
      </c>
      <c r="K199" s="328"/>
      <c r="L199" s="374"/>
      <c r="S199" s="415"/>
    </row>
    <row r="200" spans="1:19" s="4" customFormat="1" ht="21" customHeight="1" hidden="1">
      <c r="A200" s="44"/>
      <c r="B200" s="61"/>
      <c r="C200" s="307" t="s">
        <v>652</v>
      </c>
      <c r="D200" s="308" t="s">
        <v>290</v>
      </c>
      <c r="E200" s="309" t="s">
        <v>219</v>
      </c>
      <c r="F200" s="309" t="s">
        <v>230</v>
      </c>
      <c r="G200" s="414"/>
      <c r="H200" s="309" t="s">
        <v>651</v>
      </c>
      <c r="I200" s="310"/>
      <c r="J200" s="508">
        <f>J201</f>
        <v>0</v>
      </c>
      <c r="K200" s="328"/>
      <c r="L200" s="374"/>
      <c r="S200" s="297"/>
    </row>
    <row r="201" spans="1:19" s="4" customFormat="1" ht="46.5" customHeight="1" hidden="1">
      <c r="A201" s="44"/>
      <c r="B201" s="61"/>
      <c r="C201" s="307" t="s">
        <v>431</v>
      </c>
      <c r="D201" s="308" t="s">
        <v>290</v>
      </c>
      <c r="E201" s="309" t="s">
        <v>219</v>
      </c>
      <c r="F201" s="309" t="s">
        <v>230</v>
      </c>
      <c r="G201" s="414"/>
      <c r="H201" s="309" t="s">
        <v>651</v>
      </c>
      <c r="I201" s="310" t="s">
        <v>149</v>
      </c>
      <c r="J201" s="526">
        <v>0</v>
      </c>
      <c r="K201" s="328"/>
      <c r="L201" s="532"/>
      <c r="S201" s="297"/>
    </row>
    <row r="202" spans="1:19" s="4" customFormat="1" ht="39.75" customHeight="1" hidden="1">
      <c r="A202" s="44"/>
      <c r="B202" s="61"/>
      <c r="C202" s="307" t="s">
        <v>502</v>
      </c>
      <c r="D202" s="308" t="s">
        <v>290</v>
      </c>
      <c r="E202" s="309" t="s">
        <v>219</v>
      </c>
      <c r="F202" s="309" t="s">
        <v>230</v>
      </c>
      <c r="G202" s="414" t="s">
        <v>0</v>
      </c>
      <c r="H202" s="309" t="s">
        <v>423</v>
      </c>
      <c r="I202" s="310"/>
      <c r="J202" s="526">
        <f>J203</f>
        <v>0</v>
      </c>
      <c r="K202" s="379"/>
      <c r="L202" s="528"/>
      <c r="S202" s="297"/>
    </row>
    <row r="203" spans="1:19" s="4" customFormat="1" ht="39.75" customHeight="1" hidden="1">
      <c r="A203" s="44"/>
      <c r="B203" s="61"/>
      <c r="C203" s="307" t="s">
        <v>503</v>
      </c>
      <c r="D203" s="308" t="s">
        <v>290</v>
      </c>
      <c r="E203" s="309" t="s">
        <v>219</v>
      </c>
      <c r="F203" s="309" t="s">
        <v>230</v>
      </c>
      <c r="G203" s="414"/>
      <c r="H203" s="309" t="s">
        <v>501</v>
      </c>
      <c r="I203" s="310"/>
      <c r="J203" s="526">
        <f>J204</f>
        <v>0</v>
      </c>
      <c r="K203" s="500"/>
      <c r="L203" s="528"/>
      <c r="S203" s="297"/>
    </row>
    <row r="204" spans="1:19" s="4" customFormat="1" ht="39.75" customHeight="1" hidden="1">
      <c r="A204" s="44"/>
      <c r="B204" s="61"/>
      <c r="C204" s="307" t="s">
        <v>431</v>
      </c>
      <c r="D204" s="308" t="s">
        <v>290</v>
      </c>
      <c r="E204" s="309" t="s">
        <v>219</v>
      </c>
      <c r="F204" s="309" t="s">
        <v>230</v>
      </c>
      <c r="G204" s="414"/>
      <c r="H204" s="309" t="s">
        <v>500</v>
      </c>
      <c r="I204" s="310" t="s">
        <v>149</v>
      </c>
      <c r="J204" s="526">
        <f>10-10</f>
        <v>0</v>
      </c>
      <c r="K204" s="500"/>
      <c r="L204" s="528"/>
      <c r="S204" s="297"/>
    </row>
    <row r="205" spans="1:19" s="4" customFormat="1" ht="24.75" customHeight="1" hidden="1">
      <c r="A205" s="44"/>
      <c r="B205" s="61"/>
      <c r="C205" s="307" t="s">
        <v>450</v>
      </c>
      <c r="D205" s="308" t="s">
        <v>290</v>
      </c>
      <c r="E205" s="309" t="s">
        <v>219</v>
      </c>
      <c r="F205" s="309" t="s">
        <v>230</v>
      </c>
      <c r="G205" s="414"/>
      <c r="H205" s="309" t="s">
        <v>500</v>
      </c>
      <c r="I205" s="310"/>
      <c r="J205" s="526">
        <f>J206</f>
        <v>0</v>
      </c>
      <c r="K205" s="500"/>
      <c r="L205" s="528"/>
      <c r="S205" s="297"/>
    </row>
    <row r="206" spans="1:19" s="4" customFormat="1" ht="33.75" customHeight="1" hidden="1">
      <c r="A206" s="44"/>
      <c r="B206" s="61"/>
      <c r="C206" s="312" t="s">
        <v>70</v>
      </c>
      <c r="D206" s="308" t="s">
        <v>290</v>
      </c>
      <c r="E206" s="309" t="s">
        <v>219</v>
      </c>
      <c r="F206" s="309" t="s">
        <v>219</v>
      </c>
      <c r="G206" s="414"/>
      <c r="H206" s="309"/>
      <c r="I206" s="310"/>
      <c r="J206" s="526">
        <f>J207</f>
        <v>0</v>
      </c>
      <c r="K206" s="500"/>
      <c r="L206" s="528"/>
      <c r="S206" s="297"/>
    </row>
    <row r="207" spans="1:19" s="4" customFormat="1" ht="20.25" customHeight="1" hidden="1">
      <c r="A207" s="44"/>
      <c r="B207" s="61"/>
      <c r="C207" s="307" t="s">
        <v>471</v>
      </c>
      <c r="D207" s="308" t="s">
        <v>290</v>
      </c>
      <c r="E207" s="309" t="s">
        <v>219</v>
      </c>
      <c r="F207" s="309" t="s">
        <v>219</v>
      </c>
      <c r="G207" s="414"/>
      <c r="H207" s="309" t="s">
        <v>409</v>
      </c>
      <c r="I207" s="310"/>
      <c r="J207" s="526">
        <f>J208</f>
        <v>0</v>
      </c>
      <c r="K207" s="500"/>
      <c r="L207" s="528"/>
      <c r="S207" s="297"/>
    </row>
    <row r="208" spans="1:19" s="4" customFormat="1" ht="39" customHeight="1" hidden="1">
      <c r="A208" s="44"/>
      <c r="B208" s="61"/>
      <c r="C208" s="307" t="s">
        <v>446</v>
      </c>
      <c r="D208" s="308" t="s">
        <v>290</v>
      </c>
      <c r="E208" s="309" t="s">
        <v>219</v>
      </c>
      <c r="F208" s="309" t="s">
        <v>219</v>
      </c>
      <c r="G208" s="414"/>
      <c r="H208" s="309" t="s">
        <v>410</v>
      </c>
      <c r="I208" s="310"/>
      <c r="J208" s="526">
        <f>J209</f>
        <v>0</v>
      </c>
      <c r="K208" s="500"/>
      <c r="L208" s="528"/>
      <c r="S208" s="297"/>
    </row>
    <row r="209" spans="1:19" s="4" customFormat="1" ht="113.25" customHeight="1" hidden="1">
      <c r="A209" s="44"/>
      <c r="B209" s="61"/>
      <c r="C209" s="337" t="s">
        <v>448</v>
      </c>
      <c r="D209" s="308" t="s">
        <v>290</v>
      </c>
      <c r="E209" s="309" t="s">
        <v>219</v>
      </c>
      <c r="F209" s="309" t="s">
        <v>219</v>
      </c>
      <c r="G209" s="414"/>
      <c r="H209" s="309" t="s">
        <v>445</v>
      </c>
      <c r="I209" s="310"/>
      <c r="J209" s="526">
        <f>J210</f>
        <v>0</v>
      </c>
      <c r="K209" s="500"/>
      <c r="L209" s="528"/>
      <c r="S209" s="297"/>
    </row>
    <row r="210" spans="1:19" s="4" customFormat="1" ht="39.75" customHeight="1" hidden="1">
      <c r="A210" s="44"/>
      <c r="B210" s="61"/>
      <c r="C210" s="307" t="s">
        <v>431</v>
      </c>
      <c r="D210" s="308" t="s">
        <v>290</v>
      </c>
      <c r="E210" s="309" t="s">
        <v>219</v>
      </c>
      <c r="F210" s="309" t="s">
        <v>219</v>
      </c>
      <c r="G210" s="414"/>
      <c r="H210" s="309" t="s">
        <v>447</v>
      </c>
      <c r="I210" s="310" t="s">
        <v>149</v>
      </c>
      <c r="J210" s="526">
        <v>0</v>
      </c>
      <c r="K210" s="500"/>
      <c r="L210" s="528"/>
      <c r="S210" s="297"/>
    </row>
    <row r="211" spans="1:19" s="4" customFormat="1" ht="19.5" customHeight="1" hidden="1">
      <c r="A211" s="44"/>
      <c r="B211" s="74">
        <v>7</v>
      </c>
      <c r="C211" s="535" t="s">
        <v>8</v>
      </c>
      <c r="D211" s="308" t="s">
        <v>290</v>
      </c>
      <c r="E211" s="309" t="s">
        <v>219</v>
      </c>
      <c r="F211" s="309" t="s">
        <v>219</v>
      </c>
      <c r="G211" s="414"/>
      <c r="H211" s="309" t="s">
        <v>447</v>
      </c>
      <c r="I211" s="323"/>
      <c r="J211" s="536">
        <f>J218+J212</f>
        <v>0</v>
      </c>
      <c r="K211" s="500"/>
      <c r="L211" s="374"/>
      <c r="S211" s="297"/>
    </row>
    <row r="212" spans="1:19" s="4" customFormat="1" ht="19.5" customHeight="1" hidden="1">
      <c r="A212" s="44"/>
      <c r="B212" s="74"/>
      <c r="C212" s="351" t="s">
        <v>496</v>
      </c>
      <c r="D212" s="417" t="s">
        <v>290</v>
      </c>
      <c r="E212" s="323" t="s">
        <v>9</v>
      </c>
      <c r="F212" s="323"/>
      <c r="G212" s="537"/>
      <c r="H212" s="323"/>
      <c r="I212" s="309"/>
      <c r="J212" s="526">
        <f>J213</f>
        <v>0</v>
      </c>
      <c r="K212" s="500"/>
      <c r="L212" s="374"/>
      <c r="S212" s="297"/>
    </row>
    <row r="213" spans="1:19" s="4" customFormat="1" ht="42.75" customHeight="1" hidden="1">
      <c r="A213" s="44"/>
      <c r="B213" s="74"/>
      <c r="C213" s="307" t="s">
        <v>69</v>
      </c>
      <c r="D213" s="308" t="s">
        <v>290</v>
      </c>
      <c r="E213" s="309" t="s">
        <v>9</v>
      </c>
      <c r="F213" s="309" t="s">
        <v>219</v>
      </c>
      <c r="G213" s="414"/>
      <c r="H213" s="309"/>
      <c r="I213" s="309"/>
      <c r="J213" s="526">
        <f>J214</f>
        <v>0</v>
      </c>
      <c r="K213" s="500"/>
      <c r="L213" s="374"/>
      <c r="S213" s="297"/>
    </row>
    <row r="214" spans="1:19" s="4" customFormat="1" ht="19.5" customHeight="1" hidden="1">
      <c r="A214" s="44"/>
      <c r="B214" s="74"/>
      <c r="C214" s="307" t="s">
        <v>471</v>
      </c>
      <c r="D214" s="308" t="s">
        <v>290</v>
      </c>
      <c r="E214" s="309" t="s">
        <v>9</v>
      </c>
      <c r="F214" s="309" t="s">
        <v>219</v>
      </c>
      <c r="G214" s="414"/>
      <c r="H214" s="309" t="s">
        <v>396</v>
      </c>
      <c r="I214" s="309"/>
      <c r="J214" s="526">
        <f>J215</f>
        <v>0</v>
      </c>
      <c r="K214" s="500"/>
      <c r="L214" s="374"/>
      <c r="S214" s="297"/>
    </row>
    <row r="215" spans="1:19" s="4" customFormat="1" ht="41.25" customHeight="1" hidden="1">
      <c r="A215" s="44"/>
      <c r="B215" s="74"/>
      <c r="C215" s="307" t="s">
        <v>458</v>
      </c>
      <c r="D215" s="308" t="s">
        <v>290</v>
      </c>
      <c r="E215" s="309" t="s">
        <v>9</v>
      </c>
      <c r="F215" s="309" t="s">
        <v>219</v>
      </c>
      <c r="G215" s="414"/>
      <c r="H215" s="309" t="s">
        <v>397</v>
      </c>
      <c r="I215" s="309"/>
      <c r="J215" s="526">
        <f>J216</f>
        <v>0</v>
      </c>
      <c r="K215" s="500"/>
      <c r="L215" s="374"/>
      <c r="S215" s="297"/>
    </row>
    <row r="216" spans="1:19" s="4" customFormat="1" ht="19.5" customHeight="1" hidden="1">
      <c r="A216" s="44"/>
      <c r="B216" s="74"/>
      <c r="C216" s="517" t="s">
        <v>459</v>
      </c>
      <c r="D216" s="308" t="s">
        <v>290</v>
      </c>
      <c r="E216" s="309" t="s">
        <v>9</v>
      </c>
      <c r="F216" s="309" t="s">
        <v>219</v>
      </c>
      <c r="G216" s="414"/>
      <c r="H216" s="309" t="s">
        <v>456</v>
      </c>
      <c r="I216" s="309"/>
      <c r="J216" s="526">
        <f>J217</f>
        <v>0</v>
      </c>
      <c r="K216" s="500"/>
      <c r="L216" s="374"/>
      <c r="S216" s="297"/>
    </row>
    <row r="217" spans="1:19" s="4" customFormat="1" ht="40.5" customHeight="1" hidden="1">
      <c r="A217" s="44"/>
      <c r="B217" s="74"/>
      <c r="C217" s="307" t="s">
        <v>431</v>
      </c>
      <c r="D217" s="308" t="s">
        <v>290</v>
      </c>
      <c r="E217" s="309" t="s">
        <v>9</v>
      </c>
      <c r="F217" s="309" t="s">
        <v>219</v>
      </c>
      <c r="G217" s="414"/>
      <c r="H217" s="309" t="s">
        <v>457</v>
      </c>
      <c r="I217" s="309" t="s">
        <v>149</v>
      </c>
      <c r="J217" s="526">
        <f>20-20</f>
        <v>0</v>
      </c>
      <c r="K217" s="500"/>
      <c r="L217" s="374"/>
      <c r="S217" s="297"/>
    </row>
    <row r="218" spans="1:19" s="4" customFormat="1" ht="18" customHeight="1" hidden="1">
      <c r="A218" s="44"/>
      <c r="B218" s="61"/>
      <c r="C218" s="351" t="s">
        <v>486</v>
      </c>
      <c r="D218" s="308" t="s">
        <v>290</v>
      </c>
      <c r="E218" s="309" t="s">
        <v>9</v>
      </c>
      <c r="F218" s="309" t="s">
        <v>219</v>
      </c>
      <c r="G218" s="414"/>
      <c r="H218" s="309" t="s">
        <v>457</v>
      </c>
      <c r="I218" s="310"/>
      <c r="J218" s="526">
        <f>J219</f>
        <v>0</v>
      </c>
      <c r="K218" s="500"/>
      <c r="L218" s="374"/>
      <c r="S218" s="297"/>
    </row>
    <row r="219" spans="1:19" s="4" customFormat="1" ht="39.75" customHeight="1" hidden="1">
      <c r="A219" s="44"/>
      <c r="B219" s="61"/>
      <c r="C219" s="519" t="s">
        <v>65</v>
      </c>
      <c r="D219" s="308" t="s">
        <v>290</v>
      </c>
      <c r="E219" s="309" t="s">
        <v>9</v>
      </c>
      <c r="F219" s="309" t="s">
        <v>9</v>
      </c>
      <c r="G219" s="414"/>
      <c r="H219" s="309"/>
      <c r="I219" s="310"/>
      <c r="J219" s="371">
        <f>J221</f>
        <v>0</v>
      </c>
      <c r="K219" s="500"/>
      <c r="L219" s="374"/>
      <c r="S219" s="297"/>
    </row>
    <row r="220" spans="1:19" s="4" customFormat="1" ht="42.75" customHeight="1" hidden="1">
      <c r="A220" s="44"/>
      <c r="B220" s="61"/>
      <c r="C220" s="351" t="s">
        <v>293</v>
      </c>
      <c r="D220" s="308" t="s">
        <v>290</v>
      </c>
      <c r="E220" s="309" t="s">
        <v>9</v>
      </c>
      <c r="F220" s="309" t="s">
        <v>9</v>
      </c>
      <c r="G220" s="414" t="s">
        <v>292</v>
      </c>
      <c r="H220" s="309" t="s">
        <v>362</v>
      </c>
      <c r="I220" s="310"/>
      <c r="J220" s="526"/>
      <c r="K220" s="500"/>
      <c r="L220" s="374"/>
      <c r="S220" s="297"/>
    </row>
    <row r="221" spans="1:19" s="4" customFormat="1" ht="20.25" customHeight="1" hidden="1">
      <c r="A221" s="44"/>
      <c r="B221" s="61"/>
      <c r="C221" s="307" t="s">
        <v>471</v>
      </c>
      <c r="D221" s="308" t="s">
        <v>290</v>
      </c>
      <c r="E221" s="309" t="s">
        <v>9</v>
      </c>
      <c r="F221" s="309" t="s">
        <v>9</v>
      </c>
      <c r="G221" s="414" t="s">
        <v>294</v>
      </c>
      <c r="H221" s="309"/>
      <c r="I221" s="309"/>
      <c r="J221" s="371">
        <f>J222</f>
        <v>0</v>
      </c>
      <c r="K221" s="500"/>
      <c r="L221" s="374"/>
      <c r="S221" s="297"/>
    </row>
    <row r="222" spans="1:19" s="4" customFormat="1" ht="40.5" customHeight="1" hidden="1">
      <c r="A222" s="44"/>
      <c r="B222" s="61"/>
      <c r="C222" s="519" t="s">
        <v>389</v>
      </c>
      <c r="D222" s="308" t="s">
        <v>290</v>
      </c>
      <c r="E222" s="309" t="s">
        <v>9</v>
      </c>
      <c r="F222" s="309" t="s">
        <v>9</v>
      </c>
      <c r="G222" s="414"/>
      <c r="H222" s="309" t="s">
        <v>363</v>
      </c>
      <c r="I222" s="309"/>
      <c r="J222" s="371">
        <f>J223</f>
        <v>0</v>
      </c>
      <c r="K222" s="500"/>
      <c r="L222" s="374"/>
      <c r="S222" s="297"/>
    </row>
    <row r="223" spans="1:19" s="4" customFormat="1" ht="20.25" customHeight="1" hidden="1">
      <c r="A223" s="44"/>
      <c r="B223" s="61"/>
      <c r="C223" s="519" t="s">
        <v>191</v>
      </c>
      <c r="D223" s="308" t="s">
        <v>290</v>
      </c>
      <c r="E223" s="309" t="s">
        <v>9</v>
      </c>
      <c r="F223" s="309" t="s">
        <v>9</v>
      </c>
      <c r="G223" s="414"/>
      <c r="H223" s="309" t="s">
        <v>388</v>
      </c>
      <c r="I223" s="310"/>
      <c r="J223" s="371">
        <f>J224</f>
        <v>0</v>
      </c>
      <c r="K223" s="500"/>
      <c r="L223" s="374"/>
      <c r="S223" s="297"/>
    </row>
    <row r="224" spans="1:19" s="4" customFormat="1" ht="37.5" customHeight="1" hidden="1">
      <c r="A224" s="44"/>
      <c r="B224" s="61"/>
      <c r="C224" s="307" t="s">
        <v>431</v>
      </c>
      <c r="D224" s="308" t="s">
        <v>290</v>
      </c>
      <c r="E224" s="309" t="s">
        <v>9</v>
      </c>
      <c r="F224" s="309" t="s">
        <v>9</v>
      </c>
      <c r="G224" s="414" t="s">
        <v>7</v>
      </c>
      <c r="H224" s="309" t="s">
        <v>390</v>
      </c>
      <c r="I224" s="310" t="s">
        <v>149</v>
      </c>
      <c r="J224" s="526">
        <f>1-1</f>
        <v>0</v>
      </c>
      <c r="K224" s="500"/>
      <c r="L224" s="196"/>
      <c r="S224" s="297"/>
    </row>
    <row r="225" spans="1:19" s="4" customFormat="1" ht="39.75" customHeight="1" hidden="1">
      <c r="A225" s="44"/>
      <c r="B225" s="61"/>
      <c r="C225" s="307" t="s">
        <v>110</v>
      </c>
      <c r="D225" s="308" t="s">
        <v>290</v>
      </c>
      <c r="E225" s="309" t="s">
        <v>9</v>
      </c>
      <c r="F225" s="309" t="s">
        <v>9</v>
      </c>
      <c r="G225" s="414" t="s">
        <v>7</v>
      </c>
      <c r="H225" s="309" t="s">
        <v>390</v>
      </c>
      <c r="I225" s="310"/>
      <c r="J225" s="424">
        <f>J226</f>
        <v>0</v>
      </c>
      <c r="K225" s="500"/>
      <c r="L225" s="374"/>
      <c r="S225" s="297"/>
    </row>
    <row r="226" spans="1:19" s="4" customFormat="1" ht="56.25" customHeight="1" hidden="1">
      <c r="A226" s="44"/>
      <c r="B226" s="61"/>
      <c r="C226" s="519" t="s">
        <v>28</v>
      </c>
      <c r="D226" s="308" t="s">
        <v>290</v>
      </c>
      <c r="E226" s="309" t="s">
        <v>9</v>
      </c>
      <c r="F226" s="309" t="s">
        <v>9</v>
      </c>
      <c r="G226" s="414"/>
      <c r="H226" s="309" t="s">
        <v>15</v>
      </c>
      <c r="I226" s="310"/>
      <c r="J226" s="424">
        <f>J227</f>
        <v>0</v>
      </c>
      <c r="K226" s="500"/>
      <c r="L226" s="374"/>
      <c r="S226" s="297"/>
    </row>
    <row r="227" spans="1:19" s="4" customFormat="1" ht="20.25" customHeight="1" hidden="1">
      <c r="A227" s="44"/>
      <c r="B227" s="61"/>
      <c r="C227" s="519" t="s">
        <v>109</v>
      </c>
      <c r="D227" s="308" t="s">
        <v>290</v>
      </c>
      <c r="E227" s="309" t="s">
        <v>9</v>
      </c>
      <c r="F227" s="309" t="s">
        <v>9</v>
      </c>
      <c r="G227" s="414"/>
      <c r="H227" s="309" t="s">
        <v>112</v>
      </c>
      <c r="I227" s="310"/>
      <c r="J227" s="371">
        <f>J228</f>
        <v>0</v>
      </c>
      <c r="K227" s="500"/>
      <c r="L227" s="374"/>
      <c r="S227" s="297"/>
    </row>
    <row r="228" spans="1:19" s="4" customFormat="1" ht="0.75" customHeight="1">
      <c r="A228" s="44"/>
      <c r="B228" s="61"/>
      <c r="C228" s="307" t="s">
        <v>150</v>
      </c>
      <c r="D228" s="308" t="s">
        <v>290</v>
      </c>
      <c r="E228" s="309" t="s">
        <v>9</v>
      </c>
      <c r="F228" s="309" t="s">
        <v>9</v>
      </c>
      <c r="G228" s="414"/>
      <c r="H228" s="309" t="s">
        <v>113</v>
      </c>
      <c r="I228" s="310" t="s">
        <v>149</v>
      </c>
      <c r="J228" s="371"/>
      <c r="K228" s="500"/>
      <c r="L228" s="374"/>
      <c r="S228" s="297"/>
    </row>
    <row r="229" spans="1:19" s="4" customFormat="1" ht="21.75" customHeight="1">
      <c r="A229" s="45"/>
      <c r="B229" s="74"/>
      <c r="C229" s="416" t="s">
        <v>210</v>
      </c>
      <c r="D229" s="417" t="s">
        <v>290</v>
      </c>
      <c r="E229" s="323" t="s">
        <v>223</v>
      </c>
      <c r="F229" s="309"/>
      <c r="G229" s="414"/>
      <c r="H229" s="309"/>
      <c r="I229" s="323"/>
      <c r="J229" s="509">
        <f>J230+J255</f>
        <v>7789.900000000001</v>
      </c>
      <c r="K229" s="500"/>
      <c r="L229" s="374"/>
      <c r="S229" s="415"/>
    </row>
    <row r="230" spans="1:19" s="4" customFormat="1" ht="22.5" customHeight="1">
      <c r="A230" s="45"/>
      <c r="B230" s="164"/>
      <c r="C230" s="307" t="s">
        <v>274</v>
      </c>
      <c r="D230" s="308" t="s">
        <v>290</v>
      </c>
      <c r="E230" s="309" t="s">
        <v>223</v>
      </c>
      <c r="F230" s="309" t="s">
        <v>228</v>
      </c>
      <c r="G230" s="323"/>
      <c r="H230" s="323"/>
      <c r="I230" s="310"/>
      <c r="J230" s="317">
        <f>J231</f>
        <v>5704.1</v>
      </c>
      <c r="K230" s="500"/>
      <c r="L230" s="374"/>
      <c r="S230" s="297"/>
    </row>
    <row r="231" spans="1:19" s="4" customFormat="1" ht="36.75" customHeight="1">
      <c r="A231" s="45"/>
      <c r="B231" s="164"/>
      <c r="C231" s="519" t="s">
        <v>63</v>
      </c>
      <c r="D231" s="308" t="s">
        <v>290</v>
      </c>
      <c r="E231" s="309" t="s">
        <v>223</v>
      </c>
      <c r="F231" s="309" t="s">
        <v>228</v>
      </c>
      <c r="G231" s="309"/>
      <c r="H231" s="309" t="s">
        <v>355</v>
      </c>
      <c r="I231" s="310"/>
      <c r="J231" s="510">
        <f>J236+J235</f>
        <v>5704.1</v>
      </c>
      <c r="K231" s="500"/>
      <c r="L231" s="374"/>
      <c r="S231" s="297"/>
    </row>
    <row r="232" spans="1:19" s="4" customFormat="1" ht="36.75" customHeight="1" hidden="1">
      <c r="A232" s="45"/>
      <c r="B232" s="164"/>
      <c r="C232" s="519" t="s">
        <v>648</v>
      </c>
      <c r="D232" s="308" t="s">
        <v>290</v>
      </c>
      <c r="E232" s="309" t="s">
        <v>223</v>
      </c>
      <c r="F232" s="309" t="s">
        <v>228</v>
      </c>
      <c r="G232" s="309"/>
      <c r="H232" s="309" t="s">
        <v>645</v>
      </c>
      <c r="I232" s="310"/>
      <c r="J232" s="510">
        <f>J235</f>
        <v>0</v>
      </c>
      <c r="K232" s="500"/>
      <c r="L232" s="374"/>
      <c r="S232" s="297"/>
    </row>
    <row r="233" spans="1:19" s="4" customFormat="1" ht="43.5" customHeight="1" hidden="1">
      <c r="A233" s="45"/>
      <c r="B233" s="164"/>
      <c r="C233" s="519" t="s">
        <v>647</v>
      </c>
      <c r="D233" s="308" t="s">
        <v>290</v>
      </c>
      <c r="E233" s="309" t="s">
        <v>223</v>
      </c>
      <c r="F233" s="309" t="s">
        <v>228</v>
      </c>
      <c r="G233" s="309"/>
      <c r="H233" s="309" t="s">
        <v>646</v>
      </c>
      <c r="I233" s="310"/>
      <c r="J233" s="510">
        <f>J235</f>
        <v>0</v>
      </c>
      <c r="K233" s="500" t="s">
        <v>705</v>
      </c>
      <c r="L233" s="374"/>
      <c r="S233" s="297"/>
    </row>
    <row r="234" spans="1:19" s="4" customFormat="1" ht="41.25" customHeight="1" hidden="1">
      <c r="A234" s="45"/>
      <c r="B234" s="164"/>
      <c r="C234" s="519" t="s">
        <v>699</v>
      </c>
      <c r="D234" s="308" t="s">
        <v>290</v>
      </c>
      <c r="E234" s="309" t="s">
        <v>223</v>
      </c>
      <c r="F234" s="309" t="s">
        <v>228</v>
      </c>
      <c r="G234" s="309"/>
      <c r="H234" s="309" t="s">
        <v>746</v>
      </c>
      <c r="I234" s="310"/>
      <c r="J234" s="510">
        <f>J235</f>
        <v>0</v>
      </c>
      <c r="K234" s="500"/>
      <c r="L234" s="374"/>
      <c r="S234" s="297"/>
    </row>
    <row r="235" spans="1:19" s="4" customFormat="1" ht="36.75" customHeight="1" hidden="1">
      <c r="A235" s="45"/>
      <c r="B235" s="164"/>
      <c r="C235" s="519" t="s">
        <v>431</v>
      </c>
      <c r="D235" s="308" t="s">
        <v>290</v>
      </c>
      <c r="E235" s="309" t="s">
        <v>223</v>
      </c>
      <c r="F235" s="309" t="s">
        <v>228</v>
      </c>
      <c r="G235" s="309"/>
      <c r="H235" s="309" t="s">
        <v>746</v>
      </c>
      <c r="I235" s="310" t="s">
        <v>149</v>
      </c>
      <c r="J235" s="510">
        <v>0</v>
      </c>
      <c r="K235" s="500"/>
      <c r="L235" s="374"/>
      <c r="S235" s="297"/>
    </row>
    <row r="236" spans="1:19" s="4" customFormat="1" ht="26.25" customHeight="1">
      <c r="A236" s="45"/>
      <c r="B236" s="164"/>
      <c r="C236" s="307" t="s">
        <v>471</v>
      </c>
      <c r="D236" s="308" t="s">
        <v>290</v>
      </c>
      <c r="E236" s="309" t="s">
        <v>223</v>
      </c>
      <c r="F236" s="309" t="s">
        <v>228</v>
      </c>
      <c r="G236" s="309" t="s">
        <v>211</v>
      </c>
      <c r="H236" s="309" t="s">
        <v>356</v>
      </c>
      <c r="I236" s="310"/>
      <c r="J236" s="510">
        <f>J237+J248+J251+J282</f>
        <v>5704.1</v>
      </c>
      <c r="K236" s="500"/>
      <c r="L236" s="374"/>
      <c r="S236" s="297"/>
    </row>
    <row r="237" spans="1:19" s="4" customFormat="1" ht="31.5" customHeight="1">
      <c r="A237" s="45"/>
      <c r="B237" s="164"/>
      <c r="C237" s="307" t="s">
        <v>379</v>
      </c>
      <c r="D237" s="308" t="s">
        <v>290</v>
      </c>
      <c r="E237" s="309" t="s">
        <v>223</v>
      </c>
      <c r="F237" s="309" t="s">
        <v>228</v>
      </c>
      <c r="G237" s="309" t="s">
        <v>18</v>
      </c>
      <c r="H237" s="309" t="s">
        <v>357</v>
      </c>
      <c r="I237" s="310"/>
      <c r="J237" s="510">
        <f>J238+J246+J243</f>
        <v>5568.1</v>
      </c>
      <c r="K237" s="500"/>
      <c r="L237" s="374"/>
      <c r="S237" s="297"/>
    </row>
    <row r="238" spans="1:19" s="4" customFormat="1" ht="56.25" customHeight="1">
      <c r="A238" s="45"/>
      <c r="B238" s="164"/>
      <c r="C238" s="517" t="s">
        <v>192</v>
      </c>
      <c r="D238" s="308" t="s">
        <v>290</v>
      </c>
      <c r="E238" s="309" t="s">
        <v>223</v>
      </c>
      <c r="F238" s="309" t="s">
        <v>228</v>
      </c>
      <c r="G238" s="309"/>
      <c r="H238" s="309" t="s">
        <v>358</v>
      </c>
      <c r="I238" s="310"/>
      <c r="J238" s="510">
        <f>J239+J240+J241</f>
        <v>5568.1</v>
      </c>
      <c r="K238" s="500"/>
      <c r="L238" s="374"/>
      <c r="S238" s="297"/>
    </row>
    <row r="239" spans="1:19" s="4" customFormat="1" ht="62.25" customHeight="1">
      <c r="A239" s="45"/>
      <c r="B239" s="164"/>
      <c r="C239" s="311" t="s">
        <v>704</v>
      </c>
      <c r="D239" s="308" t="s">
        <v>290</v>
      </c>
      <c r="E239" s="309" t="s">
        <v>223</v>
      </c>
      <c r="F239" s="309" t="s">
        <v>228</v>
      </c>
      <c r="G239" s="309" t="s">
        <v>246</v>
      </c>
      <c r="H239" s="309" t="s">
        <v>358</v>
      </c>
      <c r="I239" s="310" t="s">
        <v>148</v>
      </c>
      <c r="J239" s="510">
        <v>5216</v>
      </c>
      <c r="K239" s="596" t="s">
        <v>695</v>
      </c>
      <c r="L239" s="597"/>
      <c r="S239" s="297"/>
    </row>
    <row r="240" spans="1:19" s="4" customFormat="1" ht="38.25" customHeight="1">
      <c r="A240" s="45"/>
      <c r="B240" s="164"/>
      <c r="C240" s="307" t="s">
        <v>431</v>
      </c>
      <c r="D240" s="308" t="s">
        <v>290</v>
      </c>
      <c r="E240" s="309" t="s">
        <v>223</v>
      </c>
      <c r="F240" s="309" t="s">
        <v>228</v>
      </c>
      <c r="G240" s="309" t="s">
        <v>246</v>
      </c>
      <c r="H240" s="309" t="s">
        <v>358</v>
      </c>
      <c r="I240" s="310" t="s">
        <v>149</v>
      </c>
      <c r="J240" s="510">
        <f>402.9-62.6</f>
        <v>340.29999999999995</v>
      </c>
      <c r="K240" s="596"/>
      <c r="L240" s="597"/>
      <c r="M240" s="589"/>
      <c r="N240" s="590"/>
      <c r="O240" s="590"/>
      <c r="S240" s="297"/>
    </row>
    <row r="241" spans="1:19" s="4" customFormat="1" ht="24" customHeight="1">
      <c r="A241" s="45"/>
      <c r="B241" s="164"/>
      <c r="C241" s="307" t="s">
        <v>152</v>
      </c>
      <c r="D241" s="308" t="s">
        <v>290</v>
      </c>
      <c r="E241" s="309" t="s">
        <v>223</v>
      </c>
      <c r="F241" s="309" t="s">
        <v>228</v>
      </c>
      <c r="G241" s="309" t="s">
        <v>246</v>
      </c>
      <c r="H241" s="309" t="s">
        <v>358</v>
      </c>
      <c r="I241" s="310" t="s">
        <v>151</v>
      </c>
      <c r="J241" s="510">
        <v>11.8</v>
      </c>
      <c r="K241" s="596"/>
      <c r="L241" s="597"/>
      <c r="S241" s="297"/>
    </row>
    <row r="242" spans="1:19" s="4" customFormat="1" ht="33" customHeight="1" hidden="1">
      <c r="A242" s="45"/>
      <c r="B242" s="164"/>
      <c r="C242" s="307" t="s">
        <v>633</v>
      </c>
      <c r="D242" s="308" t="s">
        <v>290</v>
      </c>
      <c r="E242" s="309" t="s">
        <v>223</v>
      </c>
      <c r="F242" s="309" t="s">
        <v>228</v>
      </c>
      <c r="G242" s="309" t="s">
        <v>246</v>
      </c>
      <c r="H242" s="309" t="s">
        <v>634</v>
      </c>
      <c r="I242" s="310"/>
      <c r="J242" s="510">
        <f>J243</f>
        <v>0</v>
      </c>
      <c r="K242" s="502"/>
      <c r="L242" s="527"/>
      <c r="S242" s="297"/>
    </row>
    <row r="243" spans="1:19" s="4" customFormat="1" ht="41.25" customHeight="1" hidden="1">
      <c r="A243" s="45"/>
      <c r="B243" s="164"/>
      <c r="C243" s="311" t="s">
        <v>431</v>
      </c>
      <c r="D243" s="308" t="s">
        <v>290</v>
      </c>
      <c r="E243" s="309" t="s">
        <v>223</v>
      </c>
      <c r="F243" s="309" t="s">
        <v>228</v>
      </c>
      <c r="G243" s="309"/>
      <c r="H243" s="309" t="s">
        <v>634</v>
      </c>
      <c r="I243" s="310" t="s">
        <v>149</v>
      </c>
      <c r="J243" s="510">
        <v>0</v>
      </c>
      <c r="K243" s="502"/>
      <c r="L243" s="527"/>
      <c r="S243" s="297"/>
    </row>
    <row r="244" spans="1:19" s="4" customFormat="1" ht="6.75" customHeight="1" hidden="1">
      <c r="A244" s="45"/>
      <c r="B244" s="164"/>
      <c r="C244" s="307" t="s">
        <v>515</v>
      </c>
      <c r="D244" s="308" t="s">
        <v>290</v>
      </c>
      <c r="E244" s="309" t="s">
        <v>223</v>
      </c>
      <c r="F244" s="309" t="s">
        <v>228</v>
      </c>
      <c r="G244" s="309"/>
      <c r="H244" s="309" t="s">
        <v>492</v>
      </c>
      <c r="I244" s="310"/>
      <c r="J244" s="510">
        <f>J245</f>
        <v>0</v>
      </c>
      <c r="K244" s="502"/>
      <c r="L244" s="527"/>
      <c r="S244" s="297"/>
    </row>
    <row r="245" spans="1:19" s="4" customFormat="1" ht="6.75" customHeight="1" hidden="1">
      <c r="A245" s="45"/>
      <c r="B245" s="164"/>
      <c r="C245" s="311" t="s">
        <v>147</v>
      </c>
      <c r="D245" s="308" t="s">
        <v>290</v>
      </c>
      <c r="E245" s="309" t="s">
        <v>223</v>
      </c>
      <c r="F245" s="309" t="s">
        <v>228</v>
      </c>
      <c r="G245" s="309"/>
      <c r="H245" s="309" t="s">
        <v>493</v>
      </c>
      <c r="I245" s="310" t="s">
        <v>148</v>
      </c>
      <c r="J245" s="510">
        <v>0</v>
      </c>
      <c r="K245" s="503"/>
      <c r="L245" s="528"/>
      <c r="S245" s="297"/>
    </row>
    <row r="246" spans="1:19" s="4" customFormat="1" ht="6.75" customHeight="1" hidden="1">
      <c r="A246" s="45"/>
      <c r="B246" s="164"/>
      <c r="C246" s="307" t="s">
        <v>193</v>
      </c>
      <c r="D246" s="308" t="s">
        <v>290</v>
      </c>
      <c r="E246" s="309" t="s">
        <v>223</v>
      </c>
      <c r="F246" s="309" t="s">
        <v>228</v>
      </c>
      <c r="G246" s="309"/>
      <c r="H246" s="309" t="s">
        <v>493</v>
      </c>
      <c r="I246" s="310"/>
      <c r="J246" s="338">
        <f>J247</f>
        <v>0</v>
      </c>
      <c r="K246" s="500"/>
      <c r="L246" s="374"/>
      <c r="S246" s="297"/>
    </row>
    <row r="247" spans="1:19" s="4" customFormat="1" ht="6.75" customHeight="1" hidden="1">
      <c r="A247" s="45"/>
      <c r="B247" s="164"/>
      <c r="C247" s="311" t="s">
        <v>147</v>
      </c>
      <c r="D247" s="308" t="s">
        <v>290</v>
      </c>
      <c r="E247" s="309" t="s">
        <v>223</v>
      </c>
      <c r="F247" s="309" t="s">
        <v>228</v>
      </c>
      <c r="G247" s="309" t="s">
        <v>246</v>
      </c>
      <c r="H247" s="309" t="s">
        <v>359</v>
      </c>
      <c r="I247" s="310" t="s">
        <v>148</v>
      </c>
      <c r="J247" s="338">
        <f>47-47</f>
        <v>0</v>
      </c>
      <c r="K247" s="596"/>
      <c r="L247" s="597"/>
      <c r="S247" s="297"/>
    </row>
    <row r="248" spans="1:19" s="342" customFormat="1" ht="35.25" customHeight="1">
      <c r="A248" s="45"/>
      <c r="B248" s="164"/>
      <c r="C248" s="311" t="s">
        <v>381</v>
      </c>
      <c r="D248" s="308" t="s">
        <v>290</v>
      </c>
      <c r="E248" s="309" t="s">
        <v>223</v>
      </c>
      <c r="F248" s="309" t="s">
        <v>228</v>
      </c>
      <c r="G248" s="309"/>
      <c r="H248" s="309" t="s">
        <v>380</v>
      </c>
      <c r="I248" s="310"/>
      <c r="J248" s="338">
        <f>J249</f>
        <v>70</v>
      </c>
      <c r="K248" s="500"/>
      <c r="L248" s="528"/>
      <c r="M248" s="4"/>
      <c r="N248" s="4"/>
      <c r="O248" s="4"/>
      <c r="P248" s="4"/>
      <c r="Q248" s="4"/>
      <c r="R248" s="4"/>
      <c r="S248" s="343"/>
    </row>
    <row r="249" spans="1:19" s="4" customFormat="1" ht="26.25" customHeight="1">
      <c r="A249" s="45"/>
      <c r="B249" s="164"/>
      <c r="C249" s="311" t="s">
        <v>193</v>
      </c>
      <c r="D249" s="308" t="s">
        <v>290</v>
      </c>
      <c r="E249" s="309" t="s">
        <v>223</v>
      </c>
      <c r="F249" s="309" t="s">
        <v>228</v>
      </c>
      <c r="G249" s="309"/>
      <c r="H249" s="309" t="s">
        <v>382</v>
      </c>
      <c r="I249" s="310"/>
      <c r="J249" s="338">
        <f>J250</f>
        <v>70</v>
      </c>
      <c r="K249" s="500"/>
      <c r="L249" s="528"/>
      <c r="S249" s="297"/>
    </row>
    <row r="250" spans="1:19" s="342" customFormat="1" ht="36" customHeight="1">
      <c r="A250" s="45"/>
      <c r="B250" s="164"/>
      <c r="C250" s="307" t="s">
        <v>431</v>
      </c>
      <c r="D250" s="308" t="s">
        <v>290</v>
      </c>
      <c r="E250" s="309" t="s">
        <v>223</v>
      </c>
      <c r="F250" s="309" t="s">
        <v>228</v>
      </c>
      <c r="G250" s="309"/>
      <c r="H250" s="309" t="s">
        <v>382</v>
      </c>
      <c r="I250" s="310" t="s">
        <v>149</v>
      </c>
      <c r="J250" s="338">
        <v>70</v>
      </c>
      <c r="K250" s="596"/>
      <c r="L250" s="597"/>
      <c r="M250" s="4"/>
      <c r="N250" s="4"/>
      <c r="O250" s="4"/>
      <c r="P250" s="4"/>
      <c r="Q250" s="4"/>
      <c r="R250" s="4"/>
      <c r="S250" s="343"/>
    </row>
    <row r="251" spans="1:19" s="4" customFormat="1" ht="40.5" customHeight="1" hidden="1">
      <c r="A251" s="45"/>
      <c r="B251" s="164"/>
      <c r="C251" s="307" t="s">
        <v>384</v>
      </c>
      <c r="D251" s="308" t="s">
        <v>290</v>
      </c>
      <c r="E251" s="309" t="s">
        <v>223</v>
      </c>
      <c r="F251" s="309" t="s">
        <v>228</v>
      </c>
      <c r="G251" s="309" t="s">
        <v>246</v>
      </c>
      <c r="H251" s="309" t="s">
        <v>382</v>
      </c>
      <c r="I251" s="310"/>
      <c r="J251" s="338">
        <f>J252</f>
        <v>66</v>
      </c>
      <c r="K251" s="500"/>
      <c r="L251" s="528"/>
      <c r="S251" s="297"/>
    </row>
    <row r="252" spans="1:19" s="4" customFormat="1" ht="45.75" customHeight="1">
      <c r="A252" s="45"/>
      <c r="B252" s="164"/>
      <c r="C252" s="519" t="s">
        <v>384</v>
      </c>
      <c r="D252" s="308" t="s">
        <v>290</v>
      </c>
      <c r="E252" s="309" t="s">
        <v>223</v>
      </c>
      <c r="F252" s="309" t="s">
        <v>228</v>
      </c>
      <c r="G252" s="309"/>
      <c r="H252" s="309" t="s">
        <v>383</v>
      </c>
      <c r="I252" s="309"/>
      <c r="J252" s="371">
        <f>J254</f>
        <v>66</v>
      </c>
      <c r="K252" s="500"/>
      <c r="L252" s="374"/>
      <c r="S252" s="297"/>
    </row>
    <row r="253" spans="1:19" s="4" customFormat="1" ht="58.5" customHeight="1">
      <c r="A253" s="45"/>
      <c r="B253" s="164"/>
      <c r="C253" s="519" t="s">
        <v>454</v>
      </c>
      <c r="D253" s="308" t="s">
        <v>290</v>
      </c>
      <c r="E253" s="309" t="s">
        <v>223</v>
      </c>
      <c r="F253" s="309" t="s">
        <v>228</v>
      </c>
      <c r="G253" s="309"/>
      <c r="H253" s="309" t="s">
        <v>385</v>
      </c>
      <c r="I253" s="309"/>
      <c r="J253" s="371">
        <f>J254</f>
        <v>66</v>
      </c>
      <c r="K253" s="500"/>
      <c r="L253" s="374"/>
      <c r="S253" s="297"/>
    </row>
    <row r="254" spans="1:19" s="4" customFormat="1" ht="37.5" customHeight="1">
      <c r="A254" s="45"/>
      <c r="B254" s="164"/>
      <c r="C254" s="311" t="s">
        <v>154</v>
      </c>
      <c r="D254" s="308" t="s">
        <v>290</v>
      </c>
      <c r="E254" s="309" t="s">
        <v>223</v>
      </c>
      <c r="F254" s="309" t="s">
        <v>228</v>
      </c>
      <c r="G254" s="309"/>
      <c r="H254" s="309" t="s">
        <v>385</v>
      </c>
      <c r="I254" s="309" t="s">
        <v>153</v>
      </c>
      <c r="J254" s="371">
        <v>66</v>
      </c>
      <c r="K254" s="500"/>
      <c r="L254" s="374"/>
      <c r="S254" s="297"/>
    </row>
    <row r="255" spans="1:19" s="4" customFormat="1" ht="24.75" customHeight="1" hidden="1">
      <c r="A255" s="45"/>
      <c r="B255" s="164"/>
      <c r="C255" s="307" t="s">
        <v>239</v>
      </c>
      <c r="D255" s="308" t="s">
        <v>290</v>
      </c>
      <c r="E255" s="309" t="s">
        <v>223</v>
      </c>
      <c r="F255" s="309" t="s">
        <v>228</v>
      </c>
      <c r="G255" s="309"/>
      <c r="H255" s="309" t="s">
        <v>385</v>
      </c>
      <c r="I255" s="412"/>
      <c r="J255" s="322">
        <f aca="true" t="shared" si="1" ref="J255:J260">J256</f>
        <v>2085.8</v>
      </c>
      <c r="K255" s="500"/>
      <c r="L255" s="374"/>
      <c r="S255" s="297"/>
    </row>
    <row r="256" spans="1:19" s="4" customFormat="1" ht="37.5" customHeight="1">
      <c r="A256" s="45"/>
      <c r="B256" s="164"/>
      <c r="C256" s="519" t="s">
        <v>239</v>
      </c>
      <c r="D256" s="308" t="s">
        <v>290</v>
      </c>
      <c r="E256" s="309" t="s">
        <v>223</v>
      </c>
      <c r="F256" s="309" t="s">
        <v>232</v>
      </c>
      <c r="G256" s="309"/>
      <c r="H256" s="309"/>
      <c r="I256" s="524"/>
      <c r="J256" s="371">
        <f t="shared" si="1"/>
        <v>2085.8</v>
      </c>
      <c r="K256" s="500"/>
      <c r="L256" s="374"/>
      <c r="S256" s="297"/>
    </row>
    <row r="257" spans="1:19" s="4" customFormat="1" ht="42.75" customHeight="1">
      <c r="A257" s="45"/>
      <c r="B257" s="164"/>
      <c r="C257" s="307" t="s">
        <v>63</v>
      </c>
      <c r="D257" s="308" t="s">
        <v>290</v>
      </c>
      <c r="E257" s="309" t="s">
        <v>223</v>
      </c>
      <c r="F257" s="309" t="s">
        <v>232</v>
      </c>
      <c r="G257" s="309"/>
      <c r="H257" s="309" t="s">
        <v>355</v>
      </c>
      <c r="I257" s="524"/>
      <c r="J257" s="371">
        <f t="shared" si="1"/>
        <v>2085.8</v>
      </c>
      <c r="K257" s="500"/>
      <c r="L257" s="374"/>
      <c r="S257" s="297"/>
    </row>
    <row r="258" spans="1:19" s="4" customFormat="1" ht="42.75" customHeight="1">
      <c r="A258" s="45"/>
      <c r="B258" s="164"/>
      <c r="C258" s="517" t="s">
        <v>648</v>
      </c>
      <c r="D258" s="308" t="s">
        <v>290</v>
      </c>
      <c r="E258" s="309" t="s">
        <v>223</v>
      </c>
      <c r="F258" s="309" t="s">
        <v>232</v>
      </c>
      <c r="G258" s="309"/>
      <c r="H258" s="309" t="s">
        <v>645</v>
      </c>
      <c r="I258" s="524"/>
      <c r="J258" s="371">
        <f t="shared" si="1"/>
        <v>2085.8</v>
      </c>
      <c r="K258" s="500"/>
      <c r="L258" s="374"/>
      <c r="S258" s="297"/>
    </row>
    <row r="259" spans="1:19" s="4" customFormat="1" ht="39" customHeight="1">
      <c r="A259" s="45"/>
      <c r="B259" s="164"/>
      <c r="C259" s="311" t="s">
        <v>647</v>
      </c>
      <c r="D259" s="308" t="s">
        <v>290</v>
      </c>
      <c r="E259" s="309" t="s">
        <v>223</v>
      </c>
      <c r="F259" s="309" t="s">
        <v>232</v>
      </c>
      <c r="G259" s="309" t="s">
        <v>302</v>
      </c>
      <c r="H259" s="309" t="s">
        <v>646</v>
      </c>
      <c r="I259" s="524"/>
      <c r="J259" s="322">
        <f t="shared" si="1"/>
        <v>2085.8</v>
      </c>
      <c r="K259" s="500"/>
      <c r="L259" s="374"/>
      <c r="S259" s="297"/>
    </row>
    <row r="260" spans="1:19" s="4" customFormat="1" ht="39.75" customHeight="1">
      <c r="A260" s="45"/>
      <c r="B260" s="164"/>
      <c r="C260" s="307" t="s">
        <v>699</v>
      </c>
      <c r="D260" s="308" t="s">
        <v>290</v>
      </c>
      <c r="E260" s="309" t="s">
        <v>223</v>
      </c>
      <c r="F260" s="309" t="s">
        <v>232</v>
      </c>
      <c r="G260" s="309" t="s">
        <v>302</v>
      </c>
      <c r="H260" s="309" t="s">
        <v>746</v>
      </c>
      <c r="I260" s="524"/>
      <c r="J260" s="322">
        <f t="shared" si="1"/>
        <v>2085.8</v>
      </c>
      <c r="K260" s="500"/>
      <c r="L260" s="374"/>
      <c r="S260" s="297"/>
    </row>
    <row r="261" spans="1:19" s="4" customFormat="1" ht="39.75" customHeight="1">
      <c r="A261" s="45"/>
      <c r="B261" s="164"/>
      <c r="C261" s="307" t="s">
        <v>431</v>
      </c>
      <c r="D261" s="308" t="s">
        <v>290</v>
      </c>
      <c r="E261" s="309" t="s">
        <v>223</v>
      </c>
      <c r="F261" s="309" t="s">
        <v>232</v>
      </c>
      <c r="G261" s="309"/>
      <c r="H261" s="309" t="s">
        <v>746</v>
      </c>
      <c r="I261" s="524" t="s">
        <v>149</v>
      </c>
      <c r="J261" s="322">
        <f>2023.2+62.6</f>
        <v>2085.8</v>
      </c>
      <c r="K261" s="500"/>
      <c r="L261" s="374"/>
      <c r="S261" s="297"/>
    </row>
    <row r="262" spans="1:19" s="4" customFormat="1" ht="18" customHeight="1" hidden="1">
      <c r="A262" s="44"/>
      <c r="B262" s="74">
        <v>9</v>
      </c>
      <c r="C262" s="512" t="s">
        <v>260</v>
      </c>
      <c r="D262" s="308" t="s">
        <v>290</v>
      </c>
      <c r="E262" s="309" t="s">
        <v>223</v>
      </c>
      <c r="F262" s="309" t="s">
        <v>232</v>
      </c>
      <c r="G262" s="309"/>
      <c r="H262" s="309" t="s">
        <v>746</v>
      </c>
      <c r="I262" s="323"/>
      <c r="J262" s="515">
        <f>J269</f>
        <v>0</v>
      </c>
      <c r="K262" s="500"/>
      <c r="L262" s="374"/>
      <c r="S262" s="297"/>
    </row>
    <row r="263" spans="1:19" s="4" customFormat="1" ht="18" hidden="1">
      <c r="A263" s="44"/>
      <c r="B263" s="61"/>
      <c r="C263" s="370" t="s">
        <v>277</v>
      </c>
      <c r="D263" s="308" t="s">
        <v>290</v>
      </c>
      <c r="E263" s="309" t="s">
        <v>223</v>
      </c>
      <c r="F263" s="309" t="s">
        <v>232</v>
      </c>
      <c r="G263" s="417"/>
      <c r="H263" s="417"/>
      <c r="I263" s="310"/>
      <c r="J263" s="311"/>
      <c r="K263" s="500"/>
      <c r="L263" s="374"/>
      <c r="S263" s="297"/>
    </row>
    <row r="264" spans="1:19" s="5" customFormat="1" ht="18" hidden="1">
      <c r="A264" s="44"/>
      <c r="B264" s="61"/>
      <c r="C264" s="370" t="s">
        <v>291</v>
      </c>
      <c r="D264" s="417" t="s">
        <v>290</v>
      </c>
      <c r="E264" s="417" t="s">
        <v>222</v>
      </c>
      <c r="F264" s="417"/>
      <c r="G264" s="308"/>
      <c r="H264" s="308"/>
      <c r="I264" s="310"/>
      <c r="J264" s="311"/>
      <c r="K264" s="504"/>
      <c r="L264" s="380"/>
      <c r="S264" s="298"/>
    </row>
    <row r="265" spans="1:19" s="5" customFormat="1" ht="36.75" hidden="1">
      <c r="A265" s="44"/>
      <c r="B265" s="61"/>
      <c r="C265" s="370" t="s">
        <v>293</v>
      </c>
      <c r="D265" s="308" t="s">
        <v>290</v>
      </c>
      <c r="E265" s="308" t="s">
        <v>222</v>
      </c>
      <c r="F265" s="308" t="s">
        <v>228</v>
      </c>
      <c r="G265" s="308" t="s">
        <v>292</v>
      </c>
      <c r="H265" s="308"/>
      <c r="I265" s="310"/>
      <c r="J265" s="311"/>
      <c r="K265" s="504"/>
      <c r="L265" s="380"/>
      <c r="S265" s="298"/>
    </row>
    <row r="266" spans="1:19" s="5" customFormat="1" ht="36.75" hidden="1">
      <c r="A266" s="44"/>
      <c r="B266" s="61"/>
      <c r="C266" s="370" t="s">
        <v>10</v>
      </c>
      <c r="D266" s="308" t="s">
        <v>290</v>
      </c>
      <c r="E266" s="308" t="s">
        <v>222</v>
      </c>
      <c r="F266" s="308" t="s">
        <v>228</v>
      </c>
      <c r="G266" s="308" t="s">
        <v>294</v>
      </c>
      <c r="H266" s="308"/>
      <c r="I266" s="310"/>
      <c r="J266" s="311"/>
      <c r="K266" s="504"/>
      <c r="L266" s="380"/>
      <c r="S266" s="298"/>
    </row>
    <row r="267" spans="1:19" s="5" customFormat="1" ht="36.75" hidden="1">
      <c r="A267" s="44"/>
      <c r="B267" s="61"/>
      <c r="C267" s="370" t="s">
        <v>280</v>
      </c>
      <c r="D267" s="308" t="s">
        <v>290</v>
      </c>
      <c r="E267" s="308" t="s">
        <v>222</v>
      </c>
      <c r="F267" s="308" t="s">
        <v>228</v>
      </c>
      <c r="G267" s="308" t="s">
        <v>303</v>
      </c>
      <c r="H267" s="308"/>
      <c r="I267" s="310"/>
      <c r="J267" s="311"/>
      <c r="K267" s="504"/>
      <c r="L267" s="380"/>
      <c r="S267" s="298"/>
    </row>
    <row r="268" spans="1:19" s="5" customFormat="1" ht="21" customHeight="1" hidden="1">
      <c r="A268" s="44"/>
      <c r="B268" s="61"/>
      <c r="C268" s="307" t="s">
        <v>282</v>
      </c>
      <c r="D268" s="308" t="s">
        <v>290</v>
      </c>
      <c r="E268" s="308" t="s">
        <v>222</v>
      </c>
      <c r="F268" s="308" t="s">
        <v>228</v>
      </c>
      <c r="G268" s="308" t="s">
        <v>303</v>
      </c>
      <c r="H268" s="308" t="s">
        <v>279</v>
      </c>
      <c r="I268" s="310"/>
      <c r="J268" s="311"/>
      <c r="K268" s="504"/>
      <c r="L268" s="380"/>
      <c r="S268" s="298"/>
    </row>
    <row r="269" spans="1:19" s="191" customFormat="1" ht="23.25" customHeight="1" hidden="1">
      <c r="A269" s="44"/>
      <c r="B269" s="61"/>
      <c r="C269" s="307" t="s">
        <v>3</v>
      </c>
      <c r="D269" s="308" t="s">
        <v>290</v>
      </c>
      <c r="E269" s="308" t="s">
        <v>222</v>
      </c>
      <c r="F269" s="308" t="s">
        <v>228</v>
      </c>
      <c r="G269" s="308" t="s">
        <v>303</v>
      </c>
      <c r="H269" s="412" t="s">
        <v>281</v>
      </c>
      <c r="I269" s="310"/>
      <c r="J269" s="311">
        <f>J274</f>
        <v>0</v>
      </c>
      <c r="K269" s="504"/>
      <c r="L269" s="380"/>
      <c r="M269" s="5"/>
      <c r="N269" s="5"/>
      <c r="O269" s="5"/>
      <c r="P269" s="5"/>
      <c r="Q269" s="5"/>
      <c r="R269" s="5"/>
      <c r="S269" s="298"/>
    </row>
    <row r="270" spans="1:19" s="191" customFormat="1" ht="16.5" customHeight="1" hidden="1">
      <c r="A270" s="44"/>
      <c r="B270" s="61"/>
      <c r="C270" s="519" t="s">
        <v>20</v>
      </c>
      <c r="D270" s="308" t="s">
        <v>290</v>
      </c>
      <c r="E270" s="308" t="s">
        <v>222</v>
      </c>
      <c r="F270" s="308" t="s">
        <v>228</v>
      </c>
      <c r="G270" s="308"/>
      <c r="H270" s="412"/>
      <c r="I270" s="310"/>
      <c r="J270" s="519"/>
      <c r="K270" s="504"/>
      <c r="L270" s="380"/>
      <c r="M270" s="5"/>
      <c r="N270" s="5"/>
      <c r="O270" s="5"/>
      <c r="P270" s="5"/>
      <c r="Q270" s="5"/>
      <c r="R270" s="5"/>
      <c r="S270" s="298"/>
    </row>
    <row r="271" spans="1:19" s="191" customFormat="1" ht="21" customHeight="1" hidden="1">
      <c r="A271" s="44"/>
      <c r="B271" s="61"/>
      <c r="C271" s="307" t="s">
        <v>114</v>
      </c>
      <c r="D271" s="308" t="s">
        <v>290</v>
      </c>
      <c r="E271" s="308" t="s">
        <v>222</v>
      </c>
      <c r="F271" s="308" t="s">
        <v>229</v>
      </c>
      <c r="G271" s="308"/>
      <c r="H271" s="412" t="s">
        <v>19</v>
      </c>
      <c r="I271" s="310"/>
      <c r="J271" s="311"/>
      <c r="K271" s="504"/>
      <c r="L271" s="380"/>
      <c r="M271" s="5"/>
      <c r="N271" s="5"/>
      <c r="O271" s="5"/>
      <c r="P271" s="5"/>
      <c r="Q271" s="5"/>
      <c r="R271" s="5"/>
      <c r="S271" s="298"/>
    </row>
    <row r="272" spans="1:19" s="191" customFormat="1" ht="68.25" customHeight="1" hidden="1">
      <c r="A272" s="44"/>
      <c r="B272" s="61"/>
      <c r="C272" s="307" t="s">
        <v>5</v>
      </c>
      <c r="D272" s="308" t="s">
        <v>290</v>
      </c>
      <c r="E272" s="308" t="s">
        <v>222</v>
      </c>
      <c r="F272" s="308" t="s">
        <v>229</v>
      </c>
      <c r="G272" s="308" t="s">
        <v>4</v>
      </c>
      <c r="H272" s="412" t="s">
        <v>115</v>
      </c>
      <c r="I272" s="310" t="s">
        <v>24</v>
      </c>
      <c r="J272" s="519" t="s">
        <v>22</v>
      </c>
      <c r="K272" s="504"/>
      <c r="L272" s="380"/>
      <c r="M272" s="5"/>
      <c r="N272" s="5"/>
      <c r="O272" s="5"/>
      <c r="P272" s="5"/>
      <c r="Q272" s="5"/>
      <c r="R272" s="5"/>
      <c r="S272" s="298"/>
    </row>
    <row r="273" spans="1:19" s="191" customFormat="1" ht="3" customHeight="1" hidden="1">
      <c r="A273" s="44"/>
      <c r="B273" s="61"/>
      <c r="C273" s="370" t="s">
        <v>10</v>
      </c>
      <c r="D273" s="308" t="s">
        <v>290</v>
      </c>
      <c r="E273" s="308" t="s">
        <v>222</v>
      </c>
      <c r="F273" s="308" t="s">
        <v>229</v>
      </c>
      <c r="G273" s="308" t="s">
        <v>6</v>
      </c>
      <c r="H273" s="412" t="s">
        <v>21</v>
      </c>
      <c r="I273" s="310" t="s">
        <v>25</v>
      </c>
      <c r="J273" s="519" t="s">
        <v>22</v>
      </c>
      <c r="K273" s="538"/>
      <c r="L273" s="380"/>
      <c r="M273" s="5"/>
      <c r="N273" s="5"/>
      <c r="O273" s="5"/>
      <c r="P273" s="5"/>
      <c r="Q273" s="5"/>
      <c r="R273" s="5"/>
      <c r="S273" s="298"/>
    </row>
    <row r="274" spans="1:19" s="191" customFormat="1" ht="42" customHeight="1" hidden="1">
      <c r="A274" s="44"/>
      <c r="B274" s="61"/>
      <c r="C274" s="307" t="s">
        <v>64</v>
      </c>
      <c r="D274" s="308" t="s">
        <v>290</v>
      </c>
      <c r="E274" s="308" t="s">
        <v>222</v>
      </c>
      <c r="F274" s="308" t="s">
        <v>229</v>
      </c>
      <c r="G274" s="308" t="s">
        <v>303</v>
      </c>
      <c r="H274" s="412" t="s">
        <v>23</v>
      </c>
      <c r="I274" s="310"/>
      <c r="J274" s="371">
        <f>J275</f>
        <v>0</v>
      </c>
      <c r="K274" s="504"/>
      <c r="L274" s="380"/>
      <c r="M274" s="5"/>
      <c r="N274" s="5"/>
      <c r="O274" s="5"/>
      <c r="P274" s="5"/>
      <c r="Q274" s="5"/>
      <c r="R274" s="5"/>
      <c r="S274" s="298"/>
    </row>
    <row r="275" spans="1:19" s="5" customFormat="1" ht="19.5" customHeight="1" hidden="1">
      <c r="A275" s="44"/>
      <c r="B275" s="61"/>
      <c r="C275" s="307" t="s">
        <v>471</v>
      </c>
      <c r="D275" s="308" t="s">
        <v>290</v>
      </c>
      <c r="E275" s="308" t="s">
        <v>222</v>
      </c>
      <c r="F275" s="308" t="s">
        <v>229</v>
      </c>
      <c r="G275" s="308"/>
      <c r="H275" s="309" t="s">
        <v>360</v>
      </c>
      <c r="I275" s="310"/>
      <c r="J275" s="371">
        <f>J276</f>
        <v>0</v>
      </c>
      <c r="K275" s="504"/>
      <c r="L275" s="380"/>
      <c r="S275" s="298"/>
    </row>
    <row r="276" spans="1:19" s="5" customFormat="1" ht="38.25" customHeight="1" hidden="1">
      <c r="A276" s="44"/>
      <c r="B276" s="61"/>
      <c r="C276" s="307" t="s">
        <v>506</v>
      </c>
      <c r="D276" s="308" t="s">
        <v>290</v>
      </c>
      <c r="E276" s="308" t="s">
        <v>222</v>
      </c>
      <c r="F276" s="308" t="s">
        <v>229</v>
      </c>
      <c r="G276" s="308" t="s">
        <v>303</v>
      </c>
      <c r="H276" s="309" t="s">
        <v>361</v>
      </c>
      <c r="I276" s="310"/>
      <c r="J276" s="371">
        <f>J277</f>
        <v>0</v>
      </c>
      <c r="K276" s="504"/>
      <c r="L276" s="380"/>
      <c r="S276" s="298"/>
    </row>
    <row r="277" spans="1:19" s="5" customFormat="1" ht="38.25" customHeight="1" hidden="1">
      <c r="A277" s="44"/>
      <c r="B277" s="61"/>
      <c r="C277" s="521" t="s">
        <v>194</v>
      </c>
      <c r="D277" s="308" t="s">
        <v>290</v>
      </c>
      <c r="E277" s="308" t="s">
        <v>222</v>
      </c>
      <c r="F277" s="308" t="s">
        <v>229</v>
      </c>
      <c r="G277" s="308"/>
      <c r="H277" s="309" t="s">
        <v>386</v>
      </c>
      <c r="I277" s="310"/>
      <c r="J277" s="311">
        <f>J278+J279</f>
        <v>0</v>
      </c>
      <c r="K277" s="504"/>
      <c r="L277" s="380"/>
      <c r="S277" s="298"/>
    </row>
    <row r="278" spans="1:19" s="5" customFormat="1" ht="58.5" customHeight="1" hidden="1">
      <c r="A278" s="44"/>
      <c r="B278" s="61"/>
      <c r="C278" s="311" t="s">
        <v>147</v>
      </c>
      <c r="D278" s="308" t="s">
        <v>290</v>
      </c>
      <c r="E278" s="308" t="s">
        <v>222</v>
      </c>
      <c r="F278" s="308" t="s">
        <v>229</v>
      </c>
      <c r="G278" s="522" t="s">
        <v>6</v>
      </c>
      <c r="H278" s="309" t="s">
        <v>387</v>
      </c>
      <c r="I278" s="310" t="s">
        <v>148</v>
      </c>
      <c r="J278" s="311">
        <f>115.3-115.3</f>
        <v>0</v>
      </c>
      <c r="K278" s="504"/>
      <c r="L278" s="380"/>
      <c r="S278" s="298"/>
    </row>
    <row r="279" spans="1:19" s="5" customFormat="1" ht="39.75" customHeight="1" hidden="1">
      <c r="A279" s="44"/>
      <c r="B279" s="61"/>
      <c r="C279" s="307" t="s">
        <v>431</v>
      </c>
      <c r="D279" s="522" t="s">
        <v>290</v>
      </c>
      <c r="E279" s="522" t="s">
        <v>222</v>
      </c>
      <c r="F279" s="522" t="s">
        <v>229</v>
      </c>
      <c r="G279" s="522" t="s">
        <v>6</v>
      </c>
      <c r="H279" s="309" t="s">
        <v>387</v>
      </c>
      <c r="I279" s="310" t="s">
        <v>149</v>
      </c>
      <c r="J279" s="311">
        <f>5-5</f>
        <v>0</v>
      </c>
      <c r="K279" s="505"/>
      <c r="L279" s="381"/>
      <c r="S279" s="298"/>
    </row>
    <row r="280" spans="1:19" s="5" customFormat="1" ht="39.75" customHeight="1" hidden="1">
      <c r="A280" s="44"/>
      <c r="B280" s="164"/>
      <c r="C280" s="307" t="s">
        <v>611</v>
      </c>
      <c r="D280" s="308" t="s">
        <v>290</v>
      </c>
      <c r="E280" s="309" t="s">
        <v>223</v>
      </c>
      <c r="F280" s="309" t="s">
        <v>228</v>
      </c>
      <c r="G280" s="309"/>
      <c r="H280" s="309" t="s">
        <v>614</v>
      </c>
      <c r="I280" s="310"/>
      <c r="J280" s="510">
        <f>J282</f>
        <v>0</v>
      </c>
      <c r="K280" s="505"/>
      <c r="L280" s="381"/>
      <c r="S280" s="298"/>
    </row>
    <row r="281" spans="1:19" s="5" customFormat="1" ht="39.75" customHeight="1" hidden="1">
      <c r="A281" s="44"/>
      <c r="B281" s="164"/>
      <c r="C281" s="307" t="s">
        <v>612</v>
      </c>
      <c r="D281" s="308" t="s">
        <v>290</v>
      </c>
      <c r="E281" s="309" t="s">
        <v>223</v>
      </c>
      <c r="F281" s="309" t="s">
        <v>228</v>
      </c>
      <c r="G281" s="309" t="s">
        <v>246</v>
      </c>
      <c r="H281" s="309" t="s">
        <v>610</v>
      </c>
      <c r="I281" s="310"/>
      <c r="J281" s="510">
        <f>J282</f>
        <v>0</v>
      </c>
      <c r="K281" s="505"/>
      <c r="L281" s="381"/>
      <c r="S281" s="298"/>
    </row>
    <row r="282" spans="1:19" s="5" customFormat="1" ht="39.75" customHeight="1" hidden="1">
      <c r="A282" s="44"/>
      <c r="B282" s="164"/>
      <c r="C282" s="307" t="s">
        <v>431</v>
      </c>
      <c r="D282" s="308" t="s">
        <v>290</v>
      </c>
      <c r="E282" s="309" t="s">
        <v>223</v>
      </c>
      <c r="F282" s="309" t="s">
        <v>228</v>
      </c>
      <c r="G282" s="309" t="s">
        <v>246</v>
      </c>
      <c r="H282" s="309" t="s">
        <v>610</v>
      </c>
      <c r="I282" s="310" t="s">
        <v>149</v>
      </c>
      <c r="J282" s="510">
        <v>0</v>
      </c>
      <c r="K282" s="505"/>
      <c r="L282" s="381"/>
      <c r="S282" s="298"/>
    </row>
    <row r="283" spans="1:19" s="5" customFormat="1" ht="23.25" customHeight="1">
      <c r="A283" s="44"/>
      <c r="B283" s="61"/>
      <c r="C283" s="539" t="s">
        <v>257</v>
      </c>
      <c r="D283" s="522"/>
      <c r="E283" s="522"/>
      <c r="F283" s="522"/>
      <c r="G283" s="522"/>
      <c r="H283" s="309"/>
      <c r="I283" s="540"/>
      <c r="J283" s="515">
        <f>J21</f>
        <v>17438.7</v>
      </c>
      <c r="K283" s="504"/>
      <c r="L283" s="380"/>
      <c r="S283" s="298"/>
    </row>
    <row r="284" spans="3:10" ht="36.75" customHeight="1" hidden="1">
      <c r="C284" s="49"/>
      <c r="D284" s="203"/>
      <c r="E284" s="199"/>
      <c r="F284" s="199"/>
      <c r="I284" s="58"/>
      <c r="J284" s="59"/>
    </row>
    <row r="285" spans="3:10" ht="2.25" customHeight="1">
      <c r="C285" s="49"/>
      <c r="G285" s="57"/>
      <c r="H285" s="57"/>
      <c r="I285" s="58"/>
      <c r="J285" s="59"/>
    </row>
    <row r="286" spans="1:8" ht="18" hidden="1">
      <c r="A286" s="18" t="s">
        <v>287</v>
      </c>
      <c r="B286" s="18"/>
      <c r="C286" s="25"/>
      <c r="D286" s="10"/>
      <c r="E286" s="57"/>
      <c r="F286" s="57"/>
      <c r="G286" s="57"/>
      <c r="H286" s="57"/>
    </row>
    <row r="287" spans="1:6" ht="81.75" customHeight="1">
      <c r="A287" s="36" t="s">
        <v>284</v>
      </c>
      <c r="B287" s="18" t="s">
        <v>509</v>
      </c>
      <c r="D287" s="10"/>
      <c r="E287" s="57"/>
      <c r="F287" s="57"/>
    </row>
    <row r="288" spans="1:10" ht="19.5" customHeight="1">
      <c r="A288" s="11" t="s">
        <v>285</v>
      </c>
      <c r="B288" s="36" t="s">
        <v>508</v>
      </c>
      <c r="J288" s="59" t="s">
        <v>178</v>
      </c>
    </row>
    <row r="289" spans="2:10" ht="19.5" customHeight="1">
      <c r="B289" s="11"/>
      <c r="J289" s="59"/>
    </row>
  </sheetData>
  <sheetProtection/>
  <mergeCells count="28">
    <mergeCell ref="K122:L122"/>
    <mergeCell ref="D10:J10"/>
    <mergeCell ref="D11:J11"/>
    <mergeCell ref="A18:A19"/>
    <mergeCell ref="B18:B19"/>
    <mergeCell ref="C18:C19"/>
    <mergeCell ref="D18:D19"/>
    <mergeCell ref="E18:E19"/>
    <mergeCell ref="F18:F19"/>
    <mergeCell ref="D1:J1"/>
    <mergeCell ref="D2:J2"/>
    <mergeCell ref="D3:J3"/>
    <mergeCell ref="D4:J4"/>
    <mergeCell ref="H18:H19"/>
    <mergeCell ref="I18:I19"/>
    <mergeCell ref="B15:J15"/>
    <mergeCell ref="I17:J17"/>
    <mergeCell ref="D12:J12"/>
    <mergeCell ref="M240:O240"/>
    <mergeCell ref="M44:R44"/>
    <mergeCell ref="D9:J9"/>
    <mergeCell ref="K154:L154"/>
    <mergeCell ref="K250:L250"/>
    <mergeCell ref="K247:L247"/>
    <mergeCell ref="K241:L241"/>
    <mergeCell ref="K240:L240"/>
    <mergeCell ref="K239:L239"/>
    <mergeCell ref="K178:L178"/>
  </mergeCells>
  <printOptions/>
  <pageMargins left="1.1811023622047245" right="0.3937007874015748" top="0.7874015748031497" bottom="0.5905511811023623" header="0" footer="0"/>
  <pageSetup blackAndWhite="1" fitToHeight="5" fitToWidth="1" horizontalDpi="600" verticalDpi="600" orientation="portrait" paperSize="9" scale="56" r:id="rId1"/>
  <rowBreaks count="3" manualBreakCount="3">
    <brk id="49" min="1" max="9" man="1"/>
    <brk id="103" min="1" max="9" man="1"/>
    <brk id="195" min="1" max="9" man="1"/>
  </rowBreaks>
</worksheet>
</file>

<file path=xl/worksheets/sheet7.xml><?xml version="1.0" encoding="utf-8"?>
<worksheet xmlns="http://schemas.openxmlformats.org/spreadsheetml/2006/main" xmlns:r="http://schemas.openxmlformats.org/officeDocument/2006/relationships">
  <sheetPr>
    <tabColor rgb="FF00B050"/>
  </sheetPr>
  <dimension ref="A1:G40"/>
  <sheetViews>
    <sheetView view="pageBreakPreview" zoomScale="80" zoomScaleNormal="75" zoomScaleSheetLayoutView="80" zoomScalePageLayoutView="0" workbookViewId="0" topLeftCell="A12">
      <selection activeCell="D17" sqref="D17"/>
    </sheetView>
  </sheetViews>
  <sheetFormatPr defaultColWidth="9.125" defaultRowHeight="12.75"/>
  <cols>
    <col min="1" max="1" width="32.50390625" style="102" customWidth="1"/>
    <col min="2" max="2" width="66.25390625" style="102" customWidth="1"/>
    <col min="3" max="3" width="15.125" style="102" customWidth="1"/>
    <col min="4" max="4" width="26.375" style="102" customWidth="1"/>
    <col min="5" max="5" width="17.75390625" style="103" customWidth="1"/>
    <col min="6" max="6" width="19.875" style="103" customWidth="1"/>
    <col min="7" max="7" width="10.875" style="103" bestFit="1" customWidth="1"/>
    <col min="8" max="16384" width="9.125" style="103" customWidth="1"/>
  </cols>
  <sheetData>
    <row r="1" spans="2:3" ht="21.75" customHeight="1" hidden="1">
      <c r="B1" s="570" t="s">
        <v>519</v>
      </c>
      <c r="C1" s="571"/>
    </row>
    <row r="2" spans="2:3" ht="20.25" customHeight="1" hidden="1">
      <c r="B2" s="552" t="s">
        <v>180</v>
      </c>
      <c r="C2" s="553"/>
    </row>
    <row r="3" spans="2:3" ht="21.75" customHeight="1" hidden="1">
      <c r="B3" s="572" t="s">
        <v>181</v>
      </c>
      <c r="C3" s="553"/>
    </row>
    <row r="4" spans="2:3" ht="22.5" customHeight="1" hidden="1">
      <c r="B4" s="572" t="s">
        <v>507</v>
      </c>
      <c r="C4" s="553"/>
    </row>
    <row r="5" ht="21.75" customHeight="1" hidden="1"/>
    <row r="6" ht="21.75" customHeight="1" hidden="1"/>
    <row r="7" ht="24" customHeight="1" hidden="1"/>
    <row r="8" spans="1:3" ht="22.5" customHeight="1" hidden="1">
      <c r="A8" s="7"/>
      <c r="B8" s="570" t="s">
        <v>642</v>
      </c>
      <c r="C8" s="571"/>
    </row>
    <row r="9" spans="1:3" ht="23.25" customHeight="1" hidden="1">
      <c r="A9" s="7"/>
      <c r="B9" s="552" t="s">
        <v>618</v>
      </c>
      <c r="C9" s="553"/>
    </row>
    <row r="10" spans="1:3" ht="22.5" customHeight="1" hidden="1">
      <c r="A10" s="7"/>
      <c r="B10" s="572" t="s">
        <v>619</v>
      </c>
      <c r="C10" s="553"/>
    </row>
    <row r="11" spans="1:3" ht="16.5" customHeight="1" hidden="1">
      <c r="A11" s="7"/>
      <c r="B11" s="572" t="s">
        <v>676</v>
      </c>
      <c r="C11" s="553"/>
    </row>
    <row r="12" spans="1:3" ht="17.25" customHeight="1">
      <c r="A12" s="7"/>
      <c r="B12" s="13"/>
      <c r="C12" s="51"/>
    </row>
    <row r="13" spans="1:3" ht="17.25" customHeight="1">
      <c r="A13" s="7"/>
      <c r="B13" s="570" t="s">
        <v>620</v>
      </c>
      <c r="C13" s="571"/>
    </row>
    <row r="14" spans="1:3" ht="17.25" customHeight="1">
      <c r="A14" s="7"/>
      <c r="B14" s="552" t="s">
        <v>621</v>
      </c>
      <c r="C14" s="553"/>
    </row>
    <row r="15" spans="1:3" ht="17.25" customHeight="1">
      <c r="A15" s="7"/>
      <c r="B15" s="572" t="s">
        <v>622</v>
      </c>
      <c r="C15" s="553"/>
    </row>
    <row r="16" spans="1:3" ht="17.25" customHeight="1">
      <c r="A16" s="7"/>
      <c r="B16" s="572" t="s">
        <v>760</v>
      </c>
      <c r="C16" s="553"/>
    </row>
    <row r="17" spans="1:3" ht="18" customHeight="1">
      <c r="A17" s="7"/>
      <c r="B17" s="13"/>
      <c r="C17" s="51"/>
    </row>
    <row r="18" spans="1:3" ht="18" customHeight="1" hidden="1">
      <c r="A18" s="7"/>
      <c r="B18" s="13"/>
      <c r="C18" s="51"/>
    </row>
    <row r="19" spans="1:5" ht="18">
      <c r="A19" s="575" t="s">
        <v>434</v>
      </c>
      <c r="B19" s="604"/>
      <c r="C19" s="604"/>
      <c r="E19" s="104"/>
    </row>
    <row r="20" spans="1:5" ht="36.75" customHeight="1">
      <c r="A20" s="573" t="s">
        <v>682</v>
      </c>
      <c r="B20" s="603"/>
      <c r="C20" s="603"/>
      <c r="E20" s="102"/>
    </row>
    <row r="21" spans="5:6" ht="18">
      <c r="E21" s="105"/>
      <c r="F21" s="106"/>
    </row>
    <row r="22" ht="18">
      <c r="C22" s="26" t="s">
        <v>273</v>
      </c>
    </row>
    <row r="23" spans="1:6" ht="55.5" customHeight="1">
      <c r="A23" s="264" t="s">
        <v>248</v>
      </c>
      <c r="B23" s="255" t="s">
        <v>490</v>
      </c>
      <c r="C23" s="265" t="s">
        <v>216</v>
      </c>
      <c r="E23" s="107"/>
      <c r="F23" s="107"/>
    </row>
    <row r="24" spans="1:6" ht="18" customHeight="1">
      <c r="A24" s="108">
        <v>1</v>
      </c>
      <c r="B24" s="109">
        <v>2</v>
      </c>
      <c r="C24" s="110">
        <v>3</v>
      </c>
      <c r="E24" s="107"/>
      <c r="F24" s="107"/>
    </row>
    <row r="25" spans="1:6" s="102" customFormat="1" ht="36.75">
      <c r="A25" s="243" t="s">
        <v>116</v>
      </c>
      <c r="B25" s="218" t="s">
        <v>531</v>
      </c>
      <c r="C25" s="291">
        <f>C27</f>
        <v>0</v>
      </c>
      <c r="E25" s="111"/>
      <c r="F25" s="112"/>
    </row>
    <row r="26" spans="1:6" s="102" customFormat="1" ht="18">
      <c r="A26" s="283"/>
      <c r="B26" s="284" t="s">
        <v>267</v>
      </c>
      <c r="C26" s="292"/>
      <c r="E26" s="111"/>
      <c r="F26" s="112"/>
    </row>
    <row r="27" spans="1:7" s="113" customFormat="1" ht="36.75" customHeight="1">
      <c r="A27" s="269" t="s">
        <v>117</v>
      </c>
      <c r="B27" s="244" t="s">
        <v>118</v>
      </c>
      <c r="C27" s="293">
        <f>C32-C28</f>
        <v>0</v>
      </c>
      <c r="D27" s="300"/>
      <c r="F27" s="114"/>
      <c r="G27" s="115"/>
    </row>
    <row r="28" spans="1:3" s="104" customFormat="1" ht="18">
      <c r="A28" s="245" t="s">
        <v>119</v>
      </c>
      <c r="B28" s="246" t="s">
        <v>120</v>
      </c>
      <c r="C28" s="273">
        <f>C29</f>
        <v>17438.7</v>
      </c>
    </row>
    <row r="29" spans="1:3" s="104" customFormat="1" ht="18">
      <c r="A29" s="247" t="s">
        <v>121</v>
      </c>
      <c r="B29" s="248" t="s">
        <v>122</v>
      </c>
      <c r="C29" s="272">
        <f>C30</f>
        <v>17438.7</v>
      </c>
    </row>
    <row r="30" spans="1:3" s="104" customFormat="1" ht="18">
      <c r="A30" s="247" t="s">
        <v>123</v>
      </c>
      <c r="B30" s="248" t="s">
        <v>124</v>
      </c>
      <c r="C30" s="272">
        <f>C31</f>
        <v>17438.7</v>
      </c>
    </row>
    <row r="31" spans="1:4" s="104" customFormat="1" ht="37.5" customHeight="1">
      <c r="A31" s="270" t="s">
        <v>74</v>
      </c>
      <c r="B31" s="249" t="s">
        <v>347</v>
      </c>
      <c r="C31" s="272">
        <f>'прил 2 (доходы)'!C49+'прил 2 (доходы)'!C48</f>
        <v>17438.7</v>
      </c>
      <c r="D31" s="301"/>
    </row>
    <row r="32" spans="1:3" s="104" customFormat="1" ht="18">
      <c r="A32" s="245" t="s">
        <v>125</v>
      </c>
      <c r="B32" s="246" t="s">
        <v>126</v>
      </c>
      <c r="C32" s="274">
        <f>C33</f>
        <v>17438.7</v>
      </c>
    </row>
    <row r="33" spans="1:3" s="104" customFormat="1" ht="18">
      <c r="A33" s="247" t="s">
        <v>127</v>
      </c>
      <c r="B33" s="248" t="s">
        <v>128</v>
      </c>
      <c r="C33" s="272">
        <f>C34</f>
        <v>17438.7</v>
      </c>
    </row>
    <row r="34" spans="1:3" s="104" customFormat="1" ht="18">
      <c r="A34" s="247" t="s">
        <v>129</v>
      </c>
      <c r="B34" s="248" t="s">
        <v>130</v>
      </c>
      <c r="C34" s="272">
        <f>C35</f>
        <v>17438.7</v>
      </c>
    </row>
    <row r="35" spans="1:4" s="104" customFormat="1" ht="38.25" customHeight="1">
      <c r="A35" s="271" t="s">
        <v>75</v>
      </c>
      <c r="B35" s="250" t="s">
        <v>348</v>
      </c>
      <c r="C35" s="358">
        <f>'прил 6 (ведомст.)'!J21+'прил 2 (доходы)'!C48</f>
        <v>17438.7</v>
      </c>
      <c r="D35" s="355"/>
    </row>
    <row r="36" spans="1:5" s="104" customFormat="1" ht="22.5" customHeight="1">
      <c r="A36" s="116"/>
      <c r="B36" s="117"/>
      <c r="C36" s="118"/>
      <c r="E36" s="119"/>
    </row>
    <row r="37" spans="1:4" s="121" customFormat="1" ht="15">
      <c r="A37" s="120"/>
      <c r="B37" s="104"/>
      <c r="C37" s="104"/>
      <c r="D37" s="104"/>
    </row>
    <row r="38" spans="1:2" ht="18">
      <c r="A38" s="18" t="s">
        <v>511</v>
      </c>
      <c r="B38" s="13"/>
    </row>
    <row r="39" spans="1:3" ht="18">
      <c r="A39" s="36" t="s">
        <v>508</v>
      </c>
      <c r="C39" s="102" t="s">
        <v>286</v>
      </c>
    </row>
    <row r="40" spans="1:3" ht="18">
      <c r="A40" s="11"/>
      <c r="C40" s="122"/>
    </row>
  </sheetData>
  <sheetProtection/>
  <mergeCells count="14">
    <mergeCell ref="B13:C13"/>
    <mergeCell ref="B14:C14"/>
    <mergeCell ref="B15:C15"/>
    <mergeCell ref="B16:C16"/>
    <mergeCell ref="A20:C20"/>
    <mergeCell ref="B9:C9"/>
    <mergeCell ref="B10:C10"/>
    <mergeCell ref="B11:C11"/>
    <mergeCell ref="B1:C1"/>
    <mergeCell ref="B2:C2"/>
    <mergeCell ref="B3:C3"/>
    <mergeCell ref="B4:C4"/>
    <mergeCell ref="B8:C8"/>
    <mergeCell ref="A19:C19"/>
  </mergeCells>
  <printOptions/>
  <pageMargins left="1.1811023622047245" right="0.3937007874015748" top="0.7874015748031497" bottom="0.5905511811023623" header="0" footer="0"/>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00B050"/>
  </sheetPr>
  <dimension ref="A1:G29"/>
  <sheetViews>
    <sheetView view="pageBreakPreview" zoomScale="60" zoomScaleNormal="75" zoomScalePageLayoutView="0" workbookViewId="0" topLeftCell="B1">
      <selection activeCell="B4" sqref="B4:C4"/>
    </sheetView>
  </sheetViews>
  <sheetFormatPr defaultColWidth="9.125" defaultRowHeight="12.75"/>
  <cols>
    <col min="1" max="1" width="8.75390625" style="123" hidden="1" customWidth="1"/>
    <col min="2" max="2" width="84.875" style="124" customWidth="1"/>
    <col min="3" max="3" width="30.125" style="123" customWidth="1"/>
    <col min="4" max="16384" width="9.125" style="123" customWidth="1"/>
  </cols>
  <sheetData>
    <row r="1" spans="2:3" ht="18">
      <c r="B1" s="570" t="s">
        <v>526</v>
      </c>
      <c r="C1" s="571"/>
    </row>
    <row r="2" spans="2:3" ht="18">
      <c r="B2" s="552" t="s">
        <v>524</v>
      </c>
      <c r="C2" s="553"/>
    </row>
    <row r="3" spans="2:3" ht="18">
      <c r="B3" s="572" t="s">
        <v>525</v>
      </c>
      <c r="C3" s="553"/>
    </row>
    <row r="4" spans="2:3" ht="18">
      <c r="B4" s="572" t="s">
        <v>761</v>
      </c>
      <c r="C4" s="553"/>
    </row>
    <row r="6" spans="1:3" ht="18.75" customHeight="1" hidden="1">
      <c r="A6" s="7"/>
      <c r="B6" s="570" t="s">
        <v>61</v>
      </c>
      <c r="C6" s="571"/>
    </row>
    <row r="7" spans="1:3" ht="18" hidden="1">
      <c r="A7" s="7"/>
      <c r="B7" s="552" t="s">
        <v>208</v>
      </c>
      <c r="C7" s="553"/>
    </row>
    <row r="8" spans="1:3" ht="18" hidden="1">
      <c r="A8" s="7"/>
      <c r="B8" s="572" t="s">
        <v>209</v>
      </c>
      <c r="C8" s="553"/>
    </row>
    <row r="9" spans="1:3" ht="18" hidden="1">
      <c r="A9" s="7"/>
      <c r="B9" s="572" t="s">
        <v>495</v>
      </c>
      <c r="C9" s="553"/>
    </row>
    <row r="10" spans="1:3" ht="18" hidden="1">
      <c r="A10" s="7"/>
      <c r="B10" s="13"/>
      <c r="C10" s="51"/>
    </row>
    <row r="11" spans="1:3" ht="18">
      <c r="A11" s="7"/>
      <c r="B11" s="13"/>
      <c r="C11" s="51"/>
    </row>
    <row r="12" spans="1:3" ht="18">
      <c r="A12" s="7"/>
      <c r="B12" s="13"/>
      <c r="C12" s="51"/>
    </row>
    <row r="13" spans="1:3" s="187" customFormat="1" ht="18">
      <c r="A13" s="605" t="s">
        <v>182</v>
      </c>
      <c r="B13" s="606"/>
      <c r="C13" s="606"/>
    </row>
    <row r="14" spans="1:3" s="187" customFormat="1" ht="18">
      <c r="A14" s="605" t="s">
        <v>683</v>
      </c>
      <c r="B14" s="607"/>
      <c r="C14" s="607"/>
    </row>
    <row r="15" spans="1:2" ht="18">
      <c r="A15" s="121"/>
      <c r="B15" s="125"/>
    </row>
    <row r="16" spans="1:3" ht="18">
      <c r="A16" s="121"/>
      <c r="B16" s="125"/>
      <c r="C16" s="126" t="s">
        <v>131</v>
      </c>
    </row>
    <row r="17" spans="1:3" ht="40.5" customHeight="1">
      <c r="A17" s="127" t="s">
        <v>132</v>
      </c>
      <c r="B17" s="128" t="s">
        <v>532</v>
      </c>
      <c r="C17" s="129" t="s">
        <v>216</v>
      </c>
    </row>
    <row r="18" spans="1:3" ht="19.5" customHeight="1">
      <c r="A18" s="127">
        <v>1</v>
      </c>
      <c r="B18" s="128">
        <v>2</v>
      </c>
      <c r="C18" s="129">
        <v>3</v>
      </c>
    </row>
    <row r="19" spans="1:7" ht="39" customHeight="1">
      <c r="A19" s="608" t="s">
        <v>133</v>
      </c>
      <c r="B19" s="153" t="s">
        <v>489</v>
      </c>
      <c r="C19" s="279">
        <f>C21+C22+C23</f>
        <v>111.4</v>
      </c>
      <c r="E19" s="131"/>
      <c r="F19" s="131"/>
      <c r="G19" s="131"/>
    </row>
    <row r="20" spans="1:7" ht="16.5" customHeight="1">
      <c r="A20" s="609"/>
      <c r="B20" s="151" t="s">
        <v>267</v>
      </c>
      <c r="C20" s="152"/>
      <c r="E20" s="131"/>
      <c r="F20" s="131"/>
      <c r="G20" s="131"/>
    </row>
    <row r="21" spans="1:7" ht="99" customHeight="1">
      <c r="A21" s="609"/>
      <c r="B21" s="275" t="s">
        <v>533</v>
      </c>
      <c r="C21" s="277">
        <v>18.7</v>
      </c>
      <c r="E21" s="133"/>
      <c r="F21" s="133"/>
      <c r="G21" s="131"/>
    </row>
    <row r="22" spans="1:3" ht="63" customHeight="1">
      <c r="A22" s="610"/>
      <c r="B22" s="276" t="s">
        <v>555</v>
      </c>
      <c r="C22" s="278">
        <v>66</v>
      </c>
    </row>
    <row r="23" spans="2:3" ht="36.75">
      <c r="B23" s="223" t="s">
        <v>534</v>
      </c>
      <c r="C23" s="278">
        <v>26.7</v>
      </c>
    </row>
    <row r="24" ht="18">
      <c r="C24" s="136"/>
    </row>
    <row r="25" spans="1:7" ht="18">
      <c r="A25" s="18" t="s">
        <v>283</v>
      </c>
      <c r="C25" s="136"/>
      <c r="D25" s="137"/>
      <c r="E25" s="137"/>
      <c r="F25" s="137"/>
      <c r="G25" s="137"/>
    </row>
    <row r="26" spans="1:7" ht="18">
      <c r="A26" s="36" t="s">
        <v>284</v>
      </c>
      <c r="D26" s="137"/>
      <c r="E26" s="137"/>
      <c r="F26" s="137"/>
      <c r="G26" s="137"/>
    </row>
    <row r="27" spans="1:3" ht="18">
      <c r="A27" s="11" t="s">
        <v>285</v>
      </c>
      <c r="B27" s="131" t="s">
        <v>509</v>
      </c>
      <c r="C27" s="29"/>
    </row>
    <row r="28" spans="2:3" ht="18">
      <c r="B28" s="131" t="s">
        <v>508</v>
      </c>
      <c r="C28" s="138" t="s">
        <v>286</v>
      </c>
    </row>
    <row r="29" ht="18">
      <c r="C29" s="29"/>
    </row>
  </sheetData>
  <sheetProtection/>
  <mergeCells count="11">
    <mergeCell ref="A14:C14"/>
    <mergeCell ref="A19:A22"/>
    <mergeCell ref="B7:C7"/>
    <mergeCell ref="B8:C8"/>
    <mergeCell ref="B9:C9"/>
    <mergeCell ref="B1:C1"/>
    <mergeCell ref="B2:C2"/>
    <mergeCell ref="B3:C3"/>
    <mergeCell ref="B4:C4"/>
    <mergeCell ref="B6:C6"/>
    <mergeCell ref="A13:C13"/>
  </mergeCells>
  <printOptions/>
  <pageMargins left="1.1811023622047245" right="0.3937007874015748" top="0.7874015748031497" bottom="0.5905511811023623" header="0" footer="0"/>
  <pageSetup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G33"/>
  <sheetViews>
    <sheetView view="pageBreakPreview" zoomScale="70" zoomScaleNormal="75" zoomScaleSheetLayoutView="70" zoomScalePageLayoutView="0" workbookViewId="0" topLeftCell="A1">
      <selection activeCell="B5" sqref="B5:C5"/>
    </sheetView>
  </sheetViews>
  <sheetFormatPr defaultColWidth="9.125" defaultRowHeight="12.75"/>
  <cols>
    <col min="1" max="1" width="8.75390625" style="123" customWidth="1"/>
    <col min="2" max="2" width="82.00390625" style="124" customWidth="1"/>
    <col min="3" max="3" width="31.50390625" style="123" customWidth="1"/>
    <col min="4" max="16384" width="9.125" style="123" customWidth="1"/>
  </cols>
  <sheetData>
    <row r="1" spans="1:3" ht="18.75" customHeight="1">
      <c r="A1" s="7"/>
      <c r="B1" s="614" t="s">
        <v>714</v>
      </c>
      <c r="C1" s="615"/>
    </row>
    <row r="2" spans="1:3" ht="27" customHeight="1">
      <c r="A2" s="7"/>
      <c r="B2" s="431"/>
      <c r="C2" s="147" t="s">
        <v>715</v>
      </c>
    </row>
    <row r="3" spans="1:3" ht="18">
      <c r="A3" s="7"/>
      <c r="B3" s="622" t="s">
        <v>717</v>
      </c>
      <c r="C3" s="622"/>
    </row>
    <row r="4" spans="1:3" ht="18">
      <c r="A4" s="7"/>
      <c r="B4" s="572" t="s">
        <v>716</v>
      </c>
      <c r="C4" s="553"/>
    </row>
    <row r="5" spans="1:3" ht="18">
      <c r="A5" s="7"/>
      <c r="B5" s="572" t="s">
        <v>762</v>
      </c>
      <c r="C5" s="553"/>
    </row>
    <row r="6" spans="1:3" ht="18">
      <c r="A6" s="7"/>
      <c r="B6" s="13"/>
      <c r="C6" s="51"/>
    </row>
    <row r="7" spans="1:3" ht="18">
      <c r="A7" s="7"/>
      <c r="B7" s="13"/>
      <c r="C7" s="51"/>
    </row>
    <row r="8" spans="1:3" ht="18">
      <c r="A8" s="7"/>
      <c r="B8" s="13"/>
      <c r="C8" s="51"/>
    </row>
    <row r="9" spans="1:3" ht="18">
      <c r="A9" s="616" t="s">
        <v>604</v>
      </c>
      <c r="B9" s="617"/>
      <c r="C9" s="617"/>
    </row>
    <row r="10" spans="1:3" ht="18">
      <c r="A10" s="616" t="s">
        <v>684</v>
      </c>
      <c r="B10" s="618"/>
      <c r="C10" s="618"/>
    </row>
    <row r="11" spans="1:2" ht="18">
      <c r="A11" s="121"/>
      <c r="B11" s="125"/>
    </row>
    <row r="12" spans="1:3" ht="18">
      <c r="A12" s="121"/>
      <c r="B12" s="125"/>
      <c r="C12" s="126" t="s">
        <v>131</v>
      </c>
    </row>
    <row r="13" spans="1:3" ht="40.5" customHeight="1">
      <c r="A13" s="127" t="s">
        <v>132</v>
      </c>
      <c r="B13" s="128" t="s">
        <v>480</v>
      </c>
      <c r="C13" s="129" t="s">
        <v>535</v>
      </c>
    </row>
    <row r="14" spans="1:3" ht="19.5" customHeight="1">
      <c r="A14" s="127">
        <v>1</v>
      </c>
      <c r="B14" s="128">
        <v>2</v>
      </c>
      <c r="C14" s="129">
        <v>3</v>
      </c>
    </row>
    <row r="15" spans="1:7" ht="39" customHeight="1">
      <c r="A15" s="619" t="s">
        <v>133</v>
      </c>
      <c r="B15" s="130" t="s">
        <v>432</v>
      </c>
      <c r="C15" s="286">
        <f>C17</f>
        <v>0</v>
      </c>
      <c r="E15" s="131"/>
      <c r="F15" s="131"/>
      <c r="G15" s="131"/>
    </row>
    <row r="16" spans="1:7" ht="16.5" customHeight="1">
      <c r="A16" s="620"/>
      <c r="B16" s="132" t="s">
        <v>267</v>
      </c>
      <c r="C16" s="287"/>
      <c r="E16" s="131"/>
      <c r="F16" s="131"/>
      <c r="G16" s="131"/>
    </row>
    <row r="17" spans="1:7" ht="16.5" customHeight="1">
      <c r="A17" s="620"/>
      <c r="B17" s="132" t="s">
        <v>134</v>
      </c>
      <c r="C17" s="287">
        <v>0</v>
      </c>
      <c r="E17" s="133"/>
      <c r="F17" s="133"/>
      <c r="G17" s="131"/>
    </row>
    <row r="18" spans="1:3" ht="16.5" customHeight="1">
      <c r="A18" s="620"/>
      <c r="B18" s="134" t="s">
        <v>135</v>
      </c>
      <c r="C18" s="288">
        <v>0</v>
      </c>
    </row>
    <row r="19" spans="1:3" ht="65.25" customHeight="1">
      <c r="A19" s="621" t="s">
        <v>136</v>
      </c>
      <c r="B19" s="130" t="s">
        <v>718</v>
      </c>
      <c r="C19" s="289">
        <f>C21-C22</f>
        <v>0</v>
      </c>
    </row>
    <row r="20" spans="1:3" ht="16.5" customHeight="1">
      <c r="A20" s="621"/>
      <c r="B20" s="132" t="s">
        <v>267</v>
      </c>
      <c r="C20" s="290"/>
    </row>
    <row r="21" spans="1:3" ht="16.5" customHeight="1">
      <c r="A21" s="621"/>
      <c r="B21" s="132" t="s">
        <v>134</v>
      </c>
      <c r="C21" s="290">
        <v>0</v>
      </c>
    </row>
    <row r="22" spans="1:3" ht="20.25" customHeight="1">
      <c r="A22" s="621"/>
      <c r="B22" s="134" t="s">
        <v>479</v>
      </c>
      <c r="C22" s="288">
        <v>0</v>
      </c>
    </row>
    <row r="23" spans="1:3" ht="39" customHeight="1">
      <c r="A23" s="611" t="s">
        <v>137</v>
      </c>
      <c r="B23" s="135" t="s">
        <v>711</v>
      </c>
      <c r="C23" s="289">
        <v>0</v>
      </c>
    </row>
    <row r="24" spans="1:3" ht="18" customHeight="1">
      <c r="A24" s="612"/>
      <c r="B24" s="132" t="s">
        <v>267</v>
      </c>
      <c r="C24" s="287"/>
    </row>
    <row r="25" spans="1:3" ht="23.25" customHeight="1">
      <c r="A25" s="612"/>
      <c r="B25" s="132" t="s">
        <v>134</v>
      </c>
      <c r="C25" s="287">
        <v>0</v>
      </c>
    </row>
    <row r="26" spans="1:3" ht="21.75" customHeight="1">
      <c r="A26" s="613"/>
      <c r="B26" s="134" t="s">
        <v>135</v>
      </c>
      <c r="C26" s="288">
        <v>0</v>
      </c>
    </row>
    <row r="27" ht="18">
      <c r="C27" s="136"/>
    </row>
    <row r="28" ht="18">
      <c r="C28" s="136"/>
    </row>
    <row r="29" ht="18">
      <c r="C29" s="136"/>
    </row>
    <row r="30" spans="1:7" ht="18">
      <c r="A30" s="18" t="s">
        <v>509</v>
      </c>
      <c r="C30" s="136"/>
      <c r="D30" s="137"/>
      <c r="E30" s="137"/>
      <c r="F30" s="137"/>
      <c r="G30" s="137"/>
    </row>
    <row r="31" spans="1:7" ht="18">
      <c r="A31" s="36" t="s">
        <v>508</v>
      </c>
      <c r="C31" s="123" t="s">
        <v>286</v>
      </c>
      <c r="D31" s="137"/>
      <c r="E31" s="137"/>
      <c r="F31" s="137"/>
      <c r="G31" s="137"/>
    </row>
    <row r="32" spans="1:3" ht="18">
      <c r="A32" s="11"/>
      <c r="B32" s="131"/>
      <c r="C32" s="29"/>
    </row>
    <row r="33" spans="2:3" ht="18">
      <c r="B33" s="131"/>
      <c r="C33" s="138"/>
    </row>
  </sheetData>
  <sheetProtection/>
  <mergeCells count="9">
    <mergeCell ref="A23:A26"/>
    <mergeCell ref="B1:C1"/>
    <mergeCell ref="A9:C9"/>
    <mergeCell ref="A10:C10"/>
    <mergeCell ref="A15:A18"/>
    <mergeCell ref="A19:A22"/>
    <mergeCell ref="B3:C3"/>
    <mergeCell ref="B4:C4"/>
    <mergeCell ref="B5:C5"/>
  </mergeCells>
  <printOptions/>
  <pageMargins left="1.1811023622047245" right="0.3937007874015748" top="0.7874015748031497" bottom="0.5905511811023623" header="0" footer="0"/>
  <pageSetup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dc:creator>
  <cp:keywords/>
  <dc:description/>
  <cp:lastModifiedBy>1</cp:lastModifiedBy>
  <cp:lastPrinted>2020-12-22T13:46:26Z</cp:lastPrinted>
  <dcterms:created xsi:type="dcterms:W3CDTF">2002-09-30T07:49:23Z</dcterms:created>
  <dcterms:modified xsi:type="dcterms:W3CDTF">2021-01-11T08:15:01Z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1517227067</vt:i4>
  </property>
  <property fmtid="{D5CDD505-2E9C-101B-9397-08002B2CF9AE}" pid="3" name="_EmailSubject">
    <vt:lpwstr/>
  </property>
  <property fmtid="{D5CDD505-2E9C-101B-9397-08002B2CF9AE}" pid="4" name="_AuthorEmail">
    <vt:lpwstr>budget@DEPFIN</vt:lpwstr>
  </property>
  <property fmtid="{D5CDD505-2E9C-101B-9397-08002B2CF9AE}" pid="5" name="_AuthorEmailDisplayName">
    <vt:lpwstr>Бюджетный отдел (к.541)</vt:lpwstr>
  </property>
  <property fmtid="{D5CDD505-2E9C-101B-9397-08002B2CF9AE}" pid="6" name="_ReviewingToolsShownOnce">
    <vt:lpwstr/>
  </property>
</Properties>
</file>