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firstSheet="1" activeTab="8"/>
  </bookViews>
  <sheets>
    <sheet name="прил 1 (администр.)" sheetId="1" r:id="rId1"/>
    <sheet name="прил 2 (доходы)" sheetId="2" r:id="rId2"/>
    <sheet name="прил 3 (поступл)" sheetId="3" r:id="rId3"/>
    <sheet name="прил 4 (Рз,ПР)" sheetId="4" r:id="rId4"/>
    <sheet name="прил 5 (ЦСР,ВР)" sheetId="5" r:id="rId5"/>
    <sheet name="прил 6 (ведомст.)" sheetId="6" r:id="rId6"/>
    <sheet name="прил.7источники)" sheetId="7" r:id="rId7"/>
    <sheet name="прил.8 (межб.трансф.)" sheetId="8" r:id="rId8"/>
    <sheet name="прил.9 (мун.заим.)" sheetId="9" r:id="rId9"/>
    <sheet name="прил.10(гарантии)" sheetId="10" r:id="rId10"/>
    <sheet name="прил.11" sheetId="11" r:id="rId11"/>
    <sheet name="прил.12" sheetId="12" r:id="rId12"/>
  </sheets>
  <definedNames>
    <definedName name="Z_168CADD9_CFDC_4445_BFE6_DAD4B9423C72_.wvu.FilterData" localSheetId="4" hidden="1">'прил 5 (ЦСР,ВР)'!$C$21:$E$176</definedName>
    <definedName name="Z_168CADD9_CFDC_4445_BFE6_DAD4B9423C72_.wvu.FilterData" localSheetId="5" hidden="1">'прил 6 (ведомст.)'!$C$19:$H$263</definedName>
    <definedName name="Z_1F25B6A1_C9F7_11D8_A2FD_006098EF8B30_.wvu.FilterData" localSheetId="4" hidden="1">'прил 5 (ЦСР,ВР)'!$C$21:$E$176</definedName>
    <definedName name="Z_1F25B6A1_C9F7_11D8_A2FD_006098EF8B30_.wvu.FilterData" localSheetId="5" hidden="1">'прил 6 (ведомст.)'!$C$19:$H$263</definedName>
    <definedName name="Z_29D950F2_21ED_48E6_BFC6_87DD89E0125A_.wvu.FilterData" localSheetId="4" hidden="1">'прил 5 (ЦСР,ВР)'!$C$21:$E$176</definedName>
    <definedName name="Z_29D950F2_21ED_48E6_BFC6_87DD89E0125A_.wvu.FilterData" localSheetId="5" hidden="1">'прил 6 (ведомст.)'!$C$19:$H$263</definedName>
    <definedName name="Z_2CA7FCD5_27A5_4474_9D49_7A7E23BD2FF9_.wvu.FilterData" localSheetId="4" hidden="1">'прил 5 (ЦСР,ВР)'!$C$21:$E$176</definedName>
    <definedName name="Z_2CA7FCD5_27A5_4474_9D49_7A7E23BD2FF9_.wvu.FilterData" localSheetId="5" hidden="1">'прил 6 (ведомст.)'!$C$19:$H$263</definedName>
    <definedName name="Z_48E28AC5_4E0A_4FBA_AE6D_340F9E8D4B3C_.wvu.FilterData" localSheetId="4" hidden="1">'прил 5 (ЦСР,ВР)'!$C$21:$E$176</definedName>
    <definedName name="Z_48E28AC5_4E0A_4FBA_AE6D_340F9E8D4B3C_.wvu.FilterData" localSheetId="5" hidden="1">'прил 6 (ведомст.)'!$C$19:$H$263</definedName>
    <definedName name="Z_6398E0F2_3205_40F4_BF0A_C9F4D0DA9A75_.wvu.FilterData" localSheetId="4" hidden="1">'прил 5 (ЦСР,ВР)'!$C$21:$E$176</definedName>
    <definedName name="Z_6398E0F2_3205_40F4_BF0A_C9F4D0DA9A75_.wvu.FilterData" localSheetId="5" hidden="1">'прил 6 (ведомст.)'!$C$19:$H$263</definedName>
    <definedName name="Z_64DF1B77_0EDD_4B56_A91C_5E003BE599EF_.wvu.FilterData" localSheetId="4" hidden="1">'прил 5 (ЦСР,ВР)'!$C$21:$E$176</definedName>
    <definedName name="Z_64DF1B77_0EDD_4B56_A91C_5E003BE599EF_.wvu.FilterData" localSheetId="5" hidden="1">'прил 6 (ведомст.)'!$C$19:$H$263</definedName>
    <definedName name="Z_6786C020_BCF1_463A_B3E9_7DE69D46EAB3_.wvu.FilterData" localSheetId="4" hidden="1">'прил 5 (ЦСР,ВР)'!$C$21:$E$176</definedName>
    <definedName name="Z_6786C020_BCF1_463A_B3E9_7DE69D46EAB3_.wvu.FilterData" localSheetId="5" hidden="1">'прил 6 (ведомст.)'!$C$19:$H$263</definedName>
    <definedName name="Z_8E2E7D81_C767_11D8_A2FD_006098EF8B30_.wvu.FilterData" localSheetId="4" hidden="1">'прил 5 (ЦСР,ВР)'!$C$21:$E$176</definedName>
    <definedName name="Z_8E2E7D81_C767_11D8_A2FD_006098EF8B30_.wvu.FilterData" localSheetId="5" hidden="1">'прил 6 (ведомст.)'!$C$19:$H$263</definedName>
    <definedName name="Z_97D0CDFA_8A34_4B3C_BA32_D4F0E3218B75_.wvu.FilterData" localSheetId="4" hidden="1">'прил 5 (ЦСР,ВР)'!$C$21:$E$176</definedName>
    <definedName name="Z_97D0CDFA_8A34_4B3C_BA32_D4F0E3218B75_.wvu.FilterData" localSheetId="5" hidden="1">'прил 6 (ведомст.)'!$C$19:$H$263</definedName>
    <definedName name="Z_B246FE0E_E986_4211_B02A_04E4565C0FED_.wvu.Cols" localSheetId="4" hidden="1">'прил 5 (ЦСР,ВР)'!$A:$A,'прил 5 (ЦСР,ВР)'!#REF!</definedName>
    <definedName name="Z_B246FE0E_E986_4211_B02A_04E4565C0FED_.wvu.Cols" localSheetId="5" hidden="1">'прил 6 (ведомст.)'!$A:$A,'прил 6 (ведомст.)'!$D:$D</definedName>
    <definedName name="Z_B246FE0E_E986_4211_B02A_04E4565C0FED_.wvu.FilterData" localSheetId="4" hidden="1">'прил 5 (ЦСР,ВР)'!$C$21:$E$176</definedName>
    <definedName name="Z_B246FE0E_E986_4211_B02A_04E4565C0FED_.wvu.FilterData" localSheetId="5" hidden="1">'прил 6 (ведомст.)'!$C$19:$H$263</definedName>
    <definedName name="Z_B246FE0E_E986_4211_B02A_04E4565C0FED_.wvu.PrintArea" localSheetId="4" hidden="1">'прил 5 (ЦСР,ВР)'!$C$5:$E$176</definedName>
    <definedName name="Z_B246FE0E_E986_4211_B02A_04E4565C0FED_.wvu.PrintArea" localSheetId="5" hidden="1">'прил 6 (ведомст.)'!$C$6:$H$263</definedName>
    <definedName name="Z_B246FE0E_E986_4211_B02A_04E4565C0FED_.wvu.PrintTitles" localSheetId="4" hidden="1">'прил 5 (ЦСР,ВР)'!$20:$20</definedName>
    <definedName name="Z_B246FE0E_E986_4211_B02A_04E4565C0FED_.wvu.PrintTitles" localSheetId="5" hidden="1">'прил 6 (ведомст.)'!$18:$18</definedName>
    <definedName name="Z_C54CDF8B_FA5C_4A02_B343_3FEFD9721392_.wvu.FilterData" localSheetId="4" hidden="1">'прил 5 (ЦСР,ВР)'!$C$21:$E$176</definedName>
    <definedName name="Z_C54CDF8B_FA5C_4A02_B343_3FEFD9721392_.wvu.FilterData" localSheetId="5" hidden="1">'прил 6 (ведомст.)'!$C$19:$H$263</definedName>
    <definedName name="Z_D7174C22_B878_4584_A218_37ED88979064_.wvu.FilterData" localSheetId="4" hidden="1">'прил 5 (ЦСР,ВР)'!$C$21:$E$176</definedName>
    <definedName name="Z_D7174C22_B878_4584_A218_37ED88979064_.wvu.FilterData" localSheetId="5" hidden="1">'прил 6 (ведомст.)'!$C$19:$H$263</definedName>
    <definedName name="Z_DD7538FB_7299_4DEE_90D5_2739132A1616_.wvu.FilterData" localSheetId="4" hidden="1">'прил 5 (ЦСР,ВР)'!$C$21:$E$176</definedName>
    <definedName name="Z_DD7538FB_7299_4DEE_90D5_2739132A1616_.wvu.FilterData" localSheetId="5" hidden="1">'прил 6 (ведомст.)'!$C$19:$H$263</definedName>
    <definedName name="Z_E4B436A8_4A5B_422F_8C0E_9267F763D19D_.wvu.FilterData" localSheetId="4" hidden="1">'прил 5 (ЦСР,ВР)'!$C$21:$E$176</definedName>
    <definedName name="Z_E4B436A8_4A5B_422F_8C0E_9267F763D19D_.wvu.FilterData" localSheetId="5" hidden="1">'прил 6 (ведомст.)'!$C$19:$H$263</definedName>
    <definedName name="Z_E6BB4361_1D58_11D9_A2FD_006098EF8B30_.wvu.FilterData" localSheetId="4" hidden="1">'прил 5 (ЦСР,ВР)'!$C$21:$E$176</definedName>
    <definedName name="Z_E6BB4361_1D58_11D9_A2FD_006098EF8B30_.wvu.FilterData" localSheetId="5" hidden="1">'прил 6 (ведомст.)'!$C$19:$H$263</definedName>
    <definedName name="Z_EF486DA3_1DF3_11D9_A2FD_006098EF8B30_.wvu.FilterData" localSheetId="4" hidden="1">'прил 5 (ЦСР,ВР)'!$C$21:$E$176</definedName>
    <definedName name="Z_EF486DA3_1DF3_11D9_A2FD_006098EF8B30_.wvu.FilterData" localSheetId="5" hidden="1">'прил 6 (ведомст.)'!$C$19:$H$263</definedName>
    <definedName name="Z_EF486DA8_1DF3_11D9_A2FD_006098EF8B30_.wvu.FilterData" localSheetId="4" hidden="1">'прил 5 (ЦСР,ВР)'!$C$21:$E$176</definedName>
    <definedName name="Z_EF486DA8_1DF3_11D9_A2FD_006098EF8B30_.wvu.FilterData" localSheetId="5" hidden="1">'прил 6 (ведомст.)'!$C$19:$H$263</definedName>
    <definedName name="Z_EF486DAA_1DF3_11D9_A2FD_006098EF8B30_.wvu.FilterData" localSheetId="4" hidden="1">'прил 5 (ЦСР,ВР)'!$C$21:$E$176</definedName>
    <definedName name="Z_EF486DAA_1DF3_11D9_A2FD_006098EF8B30_.wvu.FilterData" localSheetId="5" hidden="1">'прил 6 (ведомст.)'!$C$19:$H$263</definedName>
    <definedName name="Z_EF486DAC_1DF3_11D9_A2FD_006098EF8B30_.wvu.FilterData" localSheetId="4" hidden="1">'прил 5 (ЦСР,ВР)'!$C$21:$E$176</definedName>
    <definedName name="Z_EF486DAC_1DF3_11D9_A2FD_006098EF8B30_.wvu.FilterData" localSheetId="5" hidden="1">'прил 6 (ведомст.)'!$C$19:$H$263</definedName>
    <definedName name="Z_EF5A4981_C8E4_11D8_A2FC_006098EF8BA8_.wvu.Cols" localSheetId="4" hidden="1">'прил 5 (ЦСР,ВР)'!$A:$A,'прил 5 (ЦСР,ВР)'!#REF!,'прил 5 (ЦСР,ВР)'!#REF!</definedName>
    <definedName name="Z_EF5A4981_C8E4_11D8_A2FC_006098EF8BA8_.wvu.Cols" localSheetId="5" hidden="1">'прил 6 (ведомст.)'!$A:$A,'прил 6 (ведомст.)'!$D:$D,'прил 6 (ведомст.)'!#REF!</definedName>
    <definedName name="Z_EF5A4981_C8E4_11D8_A2FC_006098EF8BA8_.wvu.FilterData" localSheetId="4" hidden="1">'прил 5 (ЦСР,ВР)'!$C$21:$E$176</definedName>
    <definedName name="Z_EF5A4981_C8E4_11D8_A2FC_006098EF8BA8_.wvu.FilterData" localSheetId="5" hidden="1">'прил 6 (ведомст.)'!$C$19:$H$263</definedName>
    <definedName name="Z_EF5A4981_C8E4_11D8_A2FC_006098EF8BA8_.wvu.PrintArea" localSheetId="4" hidden="1">'прил 5 (ЦСР,ВР)'!$C$5:$E$176</definedName>
    <definedName name="Z_EF5A4981_C8E4_11D8_A2FC_006098EF8BA8_.wvu.PrintArea" localSheetId="5" hidden="1">'прил 6 (ведомст.)'!$C$6:$H$263</definedName>
    <definedName name="Z_EF5A4981_C8E4_11D8_A2FC_006098EF8BA8_.wvu.PrintTitles" localSheetId="4" hidden="1">'прил 5 (ЦСР,ВР)'!$20:$20</definedName>
    <definedName name="Z_EF5A4981_C8E4_11D8_A2FC_006098EF8BA8_.wvu.PrintTitles" localSheetId="5" hidden="1">'прил 6 (ведомст.)'!$18:$18</definedName>
    <definedName name="_xlnm.Print_Titles" localSheetId="1">'прил 2 (доходы)'!$21:$22</definedName>
    <definedName name="_xlnm.Print_Titles" localSheetId="3">'прил 4 (Рз,ПР)'!$19:$20</definedName>
    <definedName name="_xlnm.Print_Titles" localSheetId="4">'прил 5 (ЦСР,ВР)'!$20:$21</definedName>
    <definedName name="_xlnm.Print_Titles" localSheetId="5">'прил 6 (ведомст.)'!$18:$19</definedName>
    <definedName name="_xlnm.Print_Area" localSheetId="0">'прил 1 (администр.)'!$A$1:$C$104</definedName>
    <definedName name="_xlnm.Print_Area" localSheetId="1">'прил 2 (доходы)'!$A$1:$C$64</definedName>
    <definedName name="_xlnm.Print_Area" localSheetId="3">'прил 4 (Рз,ПР)'!$A$1:$E$58</definedName>
    <definedName name="_xlnm.Print_Area" localSheetId="4">'прил 5 (ЦСР,ВР)'!$B$7:$G$182</definedName>
    <definedName name="_xlnm.Print_Area" localSheetId="5">'прил 6 (ведомст.)'!$B$1:$J$287</definedName>
    <definedName name="_xlnm.Print_Area" localSheetId="9">'прил.10(гарантии)'!$A$1:$I$45</definedName>
    <definedName name="_xlnm.Print_Area" localSheetId="6">'прил.7источники)'!$A$1:$C$57</definedName>
    <definedName name="_xlnm.Print_Area" localSheetId="7">'прил.8 (межб.трансф.)'!$B$1:$C$42</definedName>
    <definedName name="_xlnm.Print_Area" localSheetId="8">'прил.9 (мун.заим.)'!$A$1:$C$46</definedName>
  </definedNames>
  <calcPr fullCalcOnLoad="1"/>
</workbook>
</file>

<file path=xl/sharedStrings.xml><?xml version="1.0" encoding="utf-8"?>
<sst xmlns="http://schemas.openxmlformats.org/spreadsheetml/2006/main" count="2419" uniqueCount="768">
  <si>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</si>
  <si>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</si>
  <si>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</si>
  <si>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</si>
  <si>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</si>
  <si>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</si>
  <si>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</si>
  <si>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</si>
  <si>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</si>
  <si>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</si>
  <si>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</si>
  <si>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</si>
  <si>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</si>
  <si>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</si>
  <si>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</si>
  <si>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</si>
  <si>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</si>
  <si>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</si>
  <si>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</si>
  <si>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</si>
  <si>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</si>
  <si>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</si>
  <si>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</si>
  <si>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</si>
  <si>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</si>
  <si>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</si>
  <si>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</si>
  <si>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</si>
  <si>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</si>
  <si>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</si>
  <si>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</si>
  <si>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</si>
  <si>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</si>
  <si>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Код бюджетной классификации Российской Федерации</t>
  </si>
  <si>
    <t xml:space="preserve">1 08 04020 01 0000 110  </t>
  </si>
  <si>
    <t xml:space="preserve">  1 11 01050 10 0000 120</t>
  </si>
  <si>
    <t xml:space="preserve">  1 11 02033 10 0000 120</t>
  </si>
  <si>
    <t xml:space="preserve">  1 11 02085 10 0000 120</t>
  </si>
  <si>
    <t>1 11 05013 10 0021 120</t>
  </si>
  <si>
    <t>Доходы, получаемые  в виде арендной платы  за земли сельскохозяйственного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</si>
  <si>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1 11 05013 10 0022 120</t>
  </si>
  <si>
    <t>Доходы, получаемые  в виде арендной платы  за земли городских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</si>
  <si>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1 11 05013 10 0023 120</t>
  </si>
  <si>
    <t>Доходы, получаемые  в виде арендной платы  за земли сельских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</si>
  <si>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1 11 05013 10 0024 120</t>
  </si>
  <si>
    <t>Доходы, получаемые  в виде арендной платы  за земли промышленности, энергетики, транспорта, связи и земли иного специального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</si>
  <si>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1 11 05013 10 0025 120</t>
  </si>
  <si>
    <t>Доходы, получаемые  в виде арендной платы  за земли особо охраняемых территорий,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</si>
  <si>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1 11 07015 10 0000 120</t>
  </si>
  <si>
    <t xml:space="preserve">  1 11 08050 10 0000 120</t>
  </si>
  <si>
    <r>
      <t xml:space="preserve">  </t>
    </r>
    <r>
      <rPr>
        <sz val="14"/>
        <rFont val="Times New Roman"/>
        <family val="1"/>
      </rPr>
      <t xml:space="preserve">1 11 09000 00 0000 120  </t>
    </r>
  </si>
  <si>
    <t>Прочие доходы от использования имущества и прав, находящихся в государственной и муниципальной собственности (за исключением   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</si>
  <si>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1 13 01540 10 0000 130</t>
  </si>
  <si>
    <t>1 13 01995 10 0000 130</t>
  </si>
  <si>
    <t>1 13 02065 10 0000 130</t>
  </si>
  <si>
    <t xml:space="preserve"> 1 14 01050 10 0000 410</t>
  </si>
  <si>
    <t xml:space="preserve">1 14 02052 10 0000 410  </t>
  </si>
  <si>
    <r>
      <t xml:space="preserve">  </t>
    </r>
    <r>
      <rPr>
        <sz val="14"/>
        <rFont val="Times New Roman"/>
        <family val="1"/>
      </rPr>
      <t xml:space="preserve">1 14 02052 10 0000 440  </t>
    </r>
  </si>
  <si>
    <t>1 14 02053 10 0000 410</t>
  </si>
  <si>
    <t>1 14 02053 10 0000 440</t>
  </si>
  <si>
    <t xml:space="preserve">  1 14 03050 10 0000 410</t>
  </si>
  <si>
    <t xml:space="preserve">  1 14 03050 10 0000 440</t>
  </si>
  <si>
    <t xml:space="preserve">  1 14 04050 10 0000 420</t>
  </si>
  <si>
    <t xml:space="preserve"> 1 14 06013 10 0000 430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</si>
  <si>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</si>
  <si>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</si>
  <si>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</si>
  <si>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</si>
  <si>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</si>
  <si>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</si>
  <si>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</si>
  <si>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</si>
  <si>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</si>
  <si>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</si>
  <si>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</si>
  <si>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</si>
  <si>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</si>
  <si>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</si>
  <si>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</si>
  <si>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</si>
  <si>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</si>
  <si>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1 14 06033 10 0000 430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</si>
  <si>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</si>
  <si>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</si>
  <si>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 xml:space="preserve">  1 16 33050 10 0000 140</t>
  </si>
  <si>
    <t>1 17 02020 10 0000 180</t>
  </si>
  <si>
    <t>1 17 01050 10 0000 180</t>
  </si>
  <si>
    <t>Невыясненные поступления, зачисляемые в бюджеты поселений</t>
  </si>
  <si>
    <t xml:space="preserve"> 01 00 0000 00 0000 000</t>
  </si>
  <si>
    <t>Министерство финансов Краснодарского края</t>
  </si>
  <si>
    <t>Департамент финансово-бюджетного надзора Краснодарского края</t>
  </si>
  <si>
    <t>Министерство экономики Краснодарского края</t>
  </si>
  <si>
    <t>Департамент имущественных отношений Краснодарского края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</si>
  <si>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</si>
  <si>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</si>
  <si>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</si>
  <si>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</si>
  <si>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</si>
  <si>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</si>
  <si>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</si>
  <si>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</si>
  <si>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</si>
  <si>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</si>
  <si>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</si>
  <si>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</si>
  <si>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</si>
  <si>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</si>
  <si>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Субвенции бюджетам на осуществление первичного воинского учета на территориях, где отсутствуют военные комиссариаты</t>
  </si>
  <si>
    <t>из них:</t>
  </si>
  <si>
    <t>Субвенции местным бюджетам на выполнение передаваемых полномочий субъектов Российской Федерации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</si>
  <si>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</si>
  <si>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</si>
  <si>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</si>
  <si>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</si>
  <si>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</si>
  <si>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</si>
  <si>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</si>
  <si>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</si>
  <si>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</si>
  <si>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</si>
  <si>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</si>
  <si>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</si>
  <si>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</si>
  <si>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</si>
  <si>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</si>
  <si>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</si>
  <si>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</si>
  <si>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</si>
  <si>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</si>
  <si>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</si>
  <si>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</si>
  <si>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</si>
  <si>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</si>
  <si>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</si>
  <si>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</si>
  <si>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</si>
  <si>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</si>
  <si>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</si>
  <si>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</si>
  <si>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</si>
  <si>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</si>
  <si>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</si>
  <si>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</si>
  <si>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</si>
  <si>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</si>
  <si>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</si>
  <si>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</si>
  <si>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>Итого:</t>
  </si>
  <si>
    <t xml:space="preserve">          Объем, тыс.рублей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</si>
  <si>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</si>
  <si>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</si>
  <si>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</si>
  <si>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</si>
  <si>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</si>
  <si>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</si>
  <si>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</si>
  <si>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</si>
  <si>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</si>
  <si>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 xml:space="preserve">  1 11 05035 10 0000 120</t>
  </si>
  <si>
    <t xml:space="preserve"> 2 07 05000 10 0000 180</t>
  </si>
  <si>
    <t>Бюджетные ассигнования на исполнение муниципальных гарантий  Куринского сельского поселения Апшеронского района по возможным гарантийным случаям</t>
  </si>
  <si>
    <t xml:space="preserve">  1 11 05025 10 0000 120</t>
  </si>
  <si>
    <t xml:space="preserve">  1 11 05027 10 0000 120</t>
  </si>
  <si>
    <r>
      <t xml:space="preserve">  </t>
    </r>
    <r>
      <rPr>
        <sz val="14"/>
        <rFont val="Times New Roman"/>
        <family val="1"/>
      </rPr>
      <t xml:space="preserve">1 11 09045 10 0000 120  </t>
    </r>
  </si>
  <si>
    <t xml:space="preserve">1 14 02050 10 0000 410  </t>
  </si>
  <si>
    <t>Источники внутреннего финансирования дефицитов бюджетов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</si>
  <si>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</si>
  <si>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</si>
  <si>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</si>
  <si>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</si>
  <si>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</si>
  <si>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</si>
  <si>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</si>
  <si>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</si>
  <si>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</si>
  <si>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7.</t>
  </si>
  <si>
    <t xml:space="preserve"> 01 05 02 01 10 0000 510</t>
  </si>
  <si>
    <t xml:space="preserve"> 01 05 02 01 10 0000 610</t>
  </si>
  <si>
    <t xml:space="preserve">                                            Приложение № 1 к решению Совета  </t>
  </si>
  <si>
    <t xml:space="preserve">                                            Куринского сельского поселения</t>
  </si>
  <si>
    <t xml:space="preserve">                                            Апшеронского района 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</si>
  <si>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</si>
  <si>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</si>
  <si>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</si>
  <si>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</si>
  <si>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</si>
  <si>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</si>
  <si>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</si>
  <si>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</si>
  <si>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</si>
  <si>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</si>
  <si>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</si>
  <si>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</si>
  <si>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</si>
  <si>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</si>
  <si>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</si>
  <si>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</si>
  <si>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</si>
  <si>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</si>
  <si>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</si>
  <si>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</si>
  <si>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</si>
  <si>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</si>
  <si>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</si>
  <si>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1 11 05026 10 0000 120</t>
  </si>
  <si>
    <t xml:space="preserve">1 03 02230 01 0000 110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</si>
  <si>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</si>
  <si>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1 03 02240 01 0000 110 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</si>
  <si>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</si>
  <si>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1 03 02250 01 0000 110  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</si>
  <si>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</si>
  <si>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1 03 02260 01 0000 110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</si>
  <si>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</si>
  <si>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</si>
  <si>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</si>
  <si>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</si>
  <si>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</si>
  <si>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</si>
  <si>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</si>
  <si>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</si>
  <si>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</si>
  <si>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</si>
  <si>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</si>
  <si>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</si>
  <si>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</si>
  <si>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</si>
  <si>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</si>
  <si>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</si>
  <si>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</si>
  <si>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</si>
  <si>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</si>
  <si>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</si>
  <si>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</si>
  <si>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</si>
  <si>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</si>
  <si>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</si>
  <si>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</si>
  <si>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</si>
  <si>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</si>
  <si>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</si>
  <si>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</si>
  <si>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</si>
  <si>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</si>
  <si>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</si>
  <si>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</si>
  <si>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</si>
  <si>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</si>
  <si>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</si>
  <si>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</si>
  <si>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</si>
  <si>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</si>
  <si>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</si>
  <si>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</si>
  <si>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</si>
  <si>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</si>
  <si>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</si>
  <si>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</si>
  <si>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</si>
  <si>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</si>
  <si>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</si>
  <si>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</si>
  <si>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</si>
  <si>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</si>
  <si>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</si>
  <si>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</si>
  <si>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</si>
  <si>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</si>
  <si>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</si>
  <si>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</si>
  <si>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</si>
  <si>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</si>
  <si>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</si>
  <si>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</si>
  <si>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</si>
  <si>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</si>
  <si>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</si>
  <si>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</si>
  <si>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</si>
  <si>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</si>
  <si>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</si>
  <si>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</si>
  <si>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</si>
  <si>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</si>
  <si>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</si>
  <si>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</si>
  <si>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</si>
  <si>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</si>
  <si>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</si>
  <si>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</si>
  <si>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</si>
  <si>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</si>
  <si>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</si>
  <si>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</si>
  <si>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</si>
  <si>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</si>
  <si>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</si>
  <si>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</si>
  <si>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</si>
  <si>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</si>
  <si>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</si>
  <si>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</si>
  <si>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</si>
  <si>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</si>
  <si>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</si>
  <si>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</si>
  <si>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</si>
  <si>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</si>
  <si>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</si>
  <si>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</si>
  <si>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</si>
  <si>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</si>
  <si>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</si>
  <si>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</si>
  <si>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</si>
  <si>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</si>
  <si>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</si>
  <si>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 xml:space="preserve">* В том числе по видам и подвидам доходов, входящим в соответствующий группировочный код бюджетной классификации, зачисляемым в  бюджет поселения в соответствии с законодательством Российской Федерации.  </t>
  </si>
  <si>
    <t>19 4 1115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</si>
  <si>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</si>
  <si>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</si>
  <si>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</si>
  <si>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</si>
  <si>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 xml:space="preserve">Доходы от размещения временно свободных средств бюджетов сельских поселений   </t>
  </si>
  <si>
    <t xml:space="preserve">Доходы от размещения сумм, аккумулируемых в ходе проведения  аукционов по продаже акций, находящихся в собственности сельских поселений  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</si>
  <si>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</si>
  <si>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</si>
  <si>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</si>
  <si>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сельскими поселениями  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</si>
  <si>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</si>
  <si>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</si>
  <si>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</si>
  <si>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</si>
  <si>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</si>
  <si>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</si>
  <si>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</si>
  <si>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</si>
  <si>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</si>
  <si>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</si>
  <si>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 распоряжения  и  реализации   конфискованного   и   иного имущества, обращенного в доходы сельских поселений (в части реализации  основных средств по указанному имуществу)</t>
  </si>
  <si>
    <t>Средства  от  распоряжения  и  реализации конфискованного и иного имущества,  обращенного  в  доходы сельских   поселений   (в   части   реализации материальных запасов по указанному имуществу)</t>
  </si>
  <si>
    <t>Доходы от продажи нематериальных активов, находящихся  в 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</si>
  <si>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</si>
  <si>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Прочие поступления от денежных  взысканий  (штрафов)  и  иных   сумм в возмещение  ущерба,  зачисляемые  в   бюджеты сельских  поселений 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</si>
  <si>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</si>
  <si>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</si>
  <si>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</si>
  <si>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</si>
  <si>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                         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</si>
  <si>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</si>
  <si>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</si>
  <si>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</si>
  <si>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</si>
  <si>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</si>
  <si>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</si>
  <si>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</si>
  <si>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</si>
  <si>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</si>
  <si>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</si>
  <si>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</si>
  <si>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</si>
  <si>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</si>
  <si>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</si>
  <si>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</si>
  <si>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</si>
  <si>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</si>
  <si>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</si>
  <si>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</si>
  <si>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</si>
  <si>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</si>
  <si>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</si>
  <si>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</si>
  <si>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</si>
  <si>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</si>
  <si>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</si>
  <si>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</si>
  <si>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</si>
  <si>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</si>
  <si>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</si>
  <si>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</si>
  <si>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</si>
  <si>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</si>
  <si>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</si>
  <si>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</si>
  <si>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</si>
  <si>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</si>
  <si>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</si>
  <si>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</si>
  <si>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</si>
  <si>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</si>
  <si>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</si>
  <si>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</si>
  <si>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</si>
  <si>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</si>
  <si>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</si>
  <si>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</si>
  <si>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</si>
  <si>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</si>
  <si>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</si>
  <si>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</si>
  <si>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</si>
  <si>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</si>
  <si>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</si>
  <si>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</si>
  <si>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</si>
  <si>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</si>
  <si>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</si>
  <si>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</si>
  <si>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</si>
  <si>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</si>
  <si>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</si>
  <si>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</si>
  <si>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</si>
  <si>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</si>
  <si>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</si>
  <si>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</si>
  <si>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</si>
  <si>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</si>
  <si>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</si>
  <si>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</si>
  <si>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</si>
  <si>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</si>
  <si>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</si>
  <si>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</si>
  <si>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</si>
  <si>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</si>
  <si>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</si>
  <si>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</si>
  <si>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</si>
  <si>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</si>
  <si>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</si>
  <si>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</si>
  <si>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</si>
  <si>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</si>
  <si>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</si>
  <si>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</si>
  <si>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</si>
  <si>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</si>
  <si>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</si>
  <si>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</si>
  <si>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Распределение бюджетных ассигнований по разделам и подразделам</t>
  </si>
  <si>
    <t xml:space="preserve">Наименование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</si>
  <si>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</si>
  <si>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*По видам и подвидам доходов, входящим в соответствующий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</si>
  <si>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</si>
  <si>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</si>
  <si>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>Кредиты, полученные Куринским сельским поселением Апшеронского района от кредитных организаций, всего</t>
  </si>
  <si>
    <t>Бюджетные кредиты,  привлеченные в бюджет Куринского сельского поселения Апшеронского района  от других  бюджетов бюджетной системы Российской Федерации, всего</t>
  </si>
  <si>
    <t>Земельный налог</t>
  </si>
  <si>
    <t>Перечень  главных администраторов доходов бюджета Куринского сельского поселения Апшеронского района и закрепляемые за ними виды (подвиды) доходов бюджета Куринского сельского поселения Апшеронского района и перечень главных администраторов источников финансирования дефицита бюджета Куринского сельского поселения Апшеронского района</t>
  </si>
  <si>
    <t xml:space="preserve">Источники финансирования дефицита  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</si>
  <si>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</si>
  <si>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50 1 00 00000</t>
  </si>
  <si>
    <t>50 1 01 00000</t>
  </si>
  <si>
    <t>50 1 01 20010</t>
  </si>
  <si>
    <t>Иные межбюджетные трансферты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</si>
  <si>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</si>
  <si>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</si>
  <si>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</si>
  <si>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</si>
  <si>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</si>
  <si>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</si>
  <si>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</si>
  <si>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</si>
  <si>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</si>
  <si>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</si>
  <si>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</si>
  <si>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</si>
  <si>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</si>
  <si>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</si>
  <si>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</si>
  <si>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</si>
  <si>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</si>
  <si>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</si>
  <si>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</si>
  <si>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</si>
  <si>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</si>
  <si>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</si>
  <si>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</si>
  <si>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</si>
  <si>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</si>
  <si>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</si>
  <si>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</si>
  <si>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</si>
  <si>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</si>
  <si>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</si>
  <si>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</si>
  <si>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</si>
  <si>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</si>
  <si>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</si>
  <si>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</si>
  <si>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</si>
  <si>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Прочие доходы от компенсации затрат бюджетов сельских  поселений*</t>
  </si>
  <si>
    <t>17 1 07 00000</t>
  </si>
  <si>
    <t>Проведение выборов</t>
  </si>
  <si>
    <t>Контрольно-счетная палата муниципального образования Апшеронский район</t>
  </si>
  <si>
    <t>Денежные взыскания (штрафы) за нарушение бюджетного законодательства (в части бюджетов сельских поселений)</t>
  </si>
  <si>
    <t xml:space="preserve">погашение основной суммы долга </t>
  </si>
  <si>
    <t>Вид заимствований</t>
  </si>
  <si>
    <t>Категории  принципалов</t>
  </si>
  <si>
    <t xml:space="preserve"> Объем гарантий,  тыс.руб-лей</t>
  </si>
  <si>
    <t xml:space="preserve"> обеспечение исполнения обязательств принципала перед гарантом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</si>
  <si>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</si>
  <si>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>Молодежная политика</t>
  </si>
  <si>
    <t xml:space="preserve">Молодежная политика </t>
  </si>
  <si>
    <t>*По видам и подвидам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</si>
  <si>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</si>
  <si>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</si>
  <si>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</si>
  <si>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</si>
  <si>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03 8 01 60120</t>
  </si>
  <si>
    <t>03 8 01 S0120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</si>
  <si>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</si>
  <si>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</si>
  <si>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</si>
  <si>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</si>
  <si>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</si>
  <si>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</si>
  <si>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</si>
  <si>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</si>
  <si>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</si>
  <si>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</si>
  <si>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 xml:space="preserve">                                                                                                                                от ______________________ № ___         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</si>
  <si>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</si>
  <si>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</si>
  <si>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 xml:space="preserve">                                                                                      от ______________________ № ___       </t>
  </si>
  <si>
    <t>Куринского сельского поселения</t>
  </si>
  <si>
    <t xml:space="preserve">Глава </t>
  </si>
  <si>
    <t xml:space="preserve">Куринского сельского поселения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</si>
  <si>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</si>
  <si>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</si>
  <si>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</si>
  <si>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</si>
  <si>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</si>
  <si>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</si>
  <si>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</si>
  <si>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</si>
  <si>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</si>
  <si>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</si>
  <si>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</si>
  <si>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Приложение № 6 к решению Совета </t>
  </si>
  <si>
    <t>17 1 07 11910</t>
  </si>
  <si>
    <t>Проведение выборов в представительный орган муниципального образования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</si>
  <si>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</si>
  <si>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</si>
  <si>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 xml:space="preserve">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</si>
  <si>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Апшеронского района</t>
  </si>
  <si>
    <t>главного администратора доходов бюджета поселения (главного администратора источников финансирования дефицита бюджета поселения)</t>
  </si>
  <si>
    <t>доходов бюджета поселения (источников финансирования дефицита бюджета поселения)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</si>
  <si>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</si>
  <si>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</si>
  <si>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</si>
  <si>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</si>
  <si>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</si>
  <si>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 xml:space="preserve">За счет источников финансирования дефицита  бюджета  поселения </t>
  </si>
  <si>
    <t>Прочие неналоговые доходы бюджетов сельских поселений*</t>
  </si>
  <si>
    <t>2 07 05030 10 0000 150</t>
  </si>
  <si>
    <t>1 17 05050 10 0000 180</t>
  </si>
  <si>
    <t>Совет Куринского сельского поселения Апшеронского района</t>
  </si>
  <si>
    <t>2 02 15001 10 0000 150</t>
  </si>
  <si>
    <t>2 02 29999 10 0000 150</t>
  </si>
  <si>
    <t xml:space="preserve">1 14 02050 10 0000 440  </t>
  </si>
  <si>
    <t>2 02 30024 10 0000 150</t>
  </si>
  <si>
    <t>2 02 35118 10 0000 150</t>
  </si>
  <si>
    <t>2 02 40014 10 0000 150</t>
  </si>
  <si>
    <t>2 02 49999 10 0000 150</t>
  </si>
  <si>
    <t>2 18 60010 10 0000 150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</si>
  <si>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</si>
  <si>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</si>
  <si>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</si>
  <si>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</si>
  <si>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</si>
  <si>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</si>
  <si>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</si>
  <si>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</si>
  <si>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2 08 05000 10 0000 150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</si>
  <si>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</si>
  <si>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</si>
  <si>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</si>
  <si>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>1 16 90050 10 0000 140</t>
  </si>
  <si>
    <t xml:space="preserve">                                                  от 20 декабря 2018 года № 239       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</si>
  <si>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</si>
  <si>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</si>
  <si>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</si>
  <si>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</si>
  <si>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</si>
  <si>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</si>
  <si>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2 02 20000 00 0000 150</t>
  </si>
  <si>
    <t xml:space="preserve">                                                 Куринского сельского поселения</t>
  </si>
  <si>
    <t>06 7 01 S0060</t>
  </si>
  <si>
    <t>Озеленение территории  сельского поселения</t>
  </si>
  <si>
    <t>Субсидии бюджетам бюджетной системы Российской Федерации (межбюджетные субсидии)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</si>
  <si>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</si>
  <si>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</si>
  <si>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>2 02 15002 10 0000 150</t>
  </si>
  <si>
    <t>2 07 05000 10 0000 150</t>
  </si>
  <si>
    <t>Прочие безвозмездные поступления в бюджеты сельских поселений *</t>
  </si>
  <si>
    <t>Прочие безвозмездные поступления в бюджеты
сельских поселений</t>
  </si>
  <si>
    <t xml:space="preserve">Приложение № 6 к решению Совета 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</si>
  <si>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</si>
  <si>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</si>
  <si>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Поступления сумм в возмещение ущерба в связи с
нарушением исполнителем (подрядчиком) условий
государственных контрактов или иных договоров,
финансируемых за счет средств муниципальных
дорожных фондов сельских поселений, либо в связи с
уклонением от заключения таких контрактов или иных договоров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</si>
  <si>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</si>
  <si>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</si>
  <si>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</si>
  <si>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</si>
  <si>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 xml:space="preserve">2 02 20077 10 0000 150 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</si>
  <si>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</si>
  <si>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1 16 51040 10 0000 140</t>
  </si>
  <si>
    <t xml:space="preserve"> 1 16 46000 10 0000 140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</si>
  <si>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</si>
  <si>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</si>
  <si>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</si>
  <si>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</si>
  <si>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</si>
  <si>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2 02 20077 00 0000 150 </t>
  </si>
  <si>
    <t>Субсидии 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</si>
  <si>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Субсидии местным бюджетам на софинансирование расходных обязательств муниципальных образований Краснодарского края на строительство (реконструкцию) автомобильных дорог общего пользования местного значения</t>
  </si>
  <si>
    <t>2 02 49999 00 0000 150</t>
  </si>
  <si>
    <t>Прочие межбюджетные трансферты, передаваемые бюджетам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</si>
  <si>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</si>
  <si>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</si>
  <si>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2 02 16001 10 0000 150</t>
  </si>
  <si>
    <t xml:space="preserve">Программа муниципальных внутренних заимствований </t>
  </si>
  <si>
    <t>116 01157 01 0000 140</t>
  </si>
  <si>
    <t>116 01194 01 0000 140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</si>
  <si>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</si>
  <si>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</si>
  <si>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бюджетной обеспеченности из бюджета субъекта Российской Федерации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</si>
  <si>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</si>
  <si>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районов, городских округов с внутригородским делением</t>
  </si>
  <si>
    <t xml:space="preserve">Дотации  на выравнивание бюджетной обеспеченности </t>
  </si>
  <si>
    <t>2 02 25519 10 0000 150</t>
  </si>
  <si>
    <t>Субсидия бюджетам сельских поселений на поддержку отрасли культуры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</si>
  <si>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</si>
  <si>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</si>
  <si>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</si>
  <si>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</si>
  <si>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</si>
  <si>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</si>
  <si>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</si>
  <si>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</si>
  <si>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Куринского сельского поселения  </t>
  </si>
  <si>
    <t xml:space="preserve">                                                     Апшеронского района</t>
  </si>
  <si>
    <t xml:space="preserve">                                                      Куринского сельского поселения  </t>
  </si>
  <si>
    <t xml:space="preserve">  </t>
  </si>
  <si>
    <t xml:space="preserve"> </t>
  </si>
  <si>
    <t>Программа муниципальных внешних заимствований Куринского</t>
  </si>
  <si>
    <t xml:space="preserve">   (тыс.рублей)</t>
  </si>
  <si>
    <t>Виды заимствований</t>
  </si>
  <si>
    <t>Обьем</t>
  </si>
  <si>
    <t>Бюджетные кредиты, привлеченные в бюджет Куринского сельского поселения Апшеронского района от других бюджетов бюджетной системы Российской Федерации, всего</t>
  </si>
  <si>
    <t>Кредиты, полученные Куринского сельским поселением Апшеронского района от кредитных организаций, всего</t>
  </si>
  <si>
    <t>Наимено-вание принципала</t>
  </si>
  <si>
    <t>Объем гарантий</t>
  </si>
  <si>
    <t>Условия предоставления и исполнения гарантий</t>
  </si>
  <si>
    <t xml:space="preserve">наличие права
регрессного требования га-ранта к принципалу
</t>
  </si>
  <si>
    <t>предоставление обеспечения ис-полнения обязательств принципала по удовлетворению регресного требования   гаранта к принципалу</t>
  </si>
  <si>
    <t xml:space="preserve"> -</t>
  </si>
  <si>
    <t>-</t>
  </si>
  <si>
    <t xml:space="preserve">Раздел 2. Общий объем  бюджетных ассигнований, предусмотренных на исполнение </t>
  </si>
  <si>
    <t>муниципальных гарантий Кубанского сельского поселения Апшеронского района</t>
  </si>
  <si>
    <t xml:space="preserve">Бюджетные ассигнования
на исполнение  муниципальных гарантий Куринского сельского поселения Апшеронского района
 по возможным гарантийным случаям
</t>
  </si>
  <si>
    <t xml:space="preserve">          Объем</t>
  </si>
  <si>
    <t xml:space="preserve">За счет расходов бюджета Куринского сельского поселения Апшеронского района, всего   </t>
  </si>
  <si>
    <t>от ______________________ № ___</t>
  </si>
  <si>
    <t xml:space="preserve"> Апшеронского района</t>
  </si>
  <si>
    <t xml:space="preserve">Приложение № 7 к решению Совета </t>
  </si>
  <si>
    <t>Осуществление муниципальным учреждением капитального ремонта</t>
  </si>
  <si>
    <t>03 8 01 09020</t>
  </si>
  <si>
    <t>1 16 01074 01 0000 140</t>
  </si>
  <si>
    <t>добавила</t>
  </si>
  <si>
    <t>2 07 05010 10 0000 150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</si>
  <si>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</si>
  <si>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 xml:space="preserve">            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</si>
  <si>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                           Приложение № 4 к решению Совета </t>
  </si>
  <si>
    <t xml:space="preserve">Приложение № 5 к решению Совета </t>
  </si>
  <si>
    <t xml:space="preserve">                                                     Приложение № 6 к решению Совета </t>
  </si>
  <si>
    <t>новый</t>
  </si>
  <si>
    <t>Прочие доходы от компенсации затрат бюджетов сельских  поселений</t>
  </si>
  <si>
    <t>03 7 00 00000</t>
  </si>
  <si>
    <t>03 7 01 00000</t>
  </si>
  <si>
    <t>03 7 01 10300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</si>
  <si>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</si>
  <si>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</si>
  <si>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</si>
  <si>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</si>
  <si>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19 4 06 11170</t>
  </si>
  <si>
    <t xml:space="preserve">Озеленение </t>
  </si>
  <si>
    <t>Обеспечение озеленения территории поселения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</si>
  <si>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</si>
  <si>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 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</si>
  <si>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</si>
  <si>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</si>
  <si>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</si>
  <si>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08 3 08 10820</t>
  </si>
  <si>
    <t>08 3 08 00000</t>
  </si>
  <si>
    <t xml:space="preserve">                                            от  21 июля 2020 года № 38        </t>
  </si>
  <si>
    <t xml:space="preserve">                                                  Приложение № 1 к решению Совета  </t>
  </si>
  <si>
    <t xml:space="preserve">                                                  Приложение № 2   к решению Совета  </t>
  </si>
  <si>
    <t>Иные межбюджетные трансферты на устранение наносов в подмостовых пространствах реки Кура в станице Куринской Апшеронского района</t>
  </si>
  <si>
    <t>Иные межбюджетные трансферты на устранение наносов в подмостовых пространствах реки Кура в хуторе Городок Куринского сельского поселеения Апшеронского района</t>
  </si>
  <si>
    <t>Иные межбюджетные трансферты на расчистку реки Мирнушка в станице Куринской Апшеронского района</t>
  </si>
  <si>
    <t>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</t>
  </si>
  <si>
    <t>06 7 01 90020</t>
  </si>
  <si>
    <t>Иные межбюджетные трансферты на устранение наносов в подмостовых пространствах реки Кура в хуторе Городок Куринского сельского поселения Апшеронского района</t>
  </si>
  <si>
    <t>Иные межбюджетные трансферты на очистку водоотводной канавы в станице Куринской Апшеронского района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</si>
  <si>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</si>
  <si>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 xml:space="preserve">                                                  от  "20" октября 2020 года № 45      </t>
  </si>
  <si>
    <t xml:space="preserve">                                                от  "20" октября 2020 года № 45      </t>
  </si>
  <si>
    <t xml:space="preserve">                                                                                                 от  "20" октября 2020 года № 45            </t>
  </si>
  <si>
    <t xml:space="preserve">                                                                                                                  от  "20" октября 2020 года № 45                      </t>
  </si>
  <si>
    <t xml:space="preserve">от  "20" октября 2020 года № 45                </t>
  </si>
  <si>
    <t xml:space="preserve">                                                     от  "20" октября 2020 года № 45                     </t>
  </si>
  <si>
    <t>Объем поступлений доходов в  бюджет Куринского сельского поселения Апшеронского района по кодам видов (подвидов) доходов на 2021 год</t>
  </si>
  <si>
    <t>Безвозмездные поступления из краевого и районного бюджетов в 2021 году</t>
  </si>
  <si>
    <t>классификации расходов бюджетов на 2021 год</t>
  </si>
  <si>
    <t xml:space="preserve">                                                                    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</si>
  <si>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2021 год
</t>
  </si>
  <si>
    <t>Ведомственная структура расходов бюджета Куринского сельского поселения Апшеронского района на 2021 год</t>
  </si>
  <si>
    <t>бюджета Куринского сельского поселения Апшеронского района, перечень статей источников финансирования дефицитов бюджетов на 2021 год</t>
  </si>
  <si>
    <t>муниципального образования Апшеронский район, на 2021 год</t>
  </si>
  <si>
    <t>Программа муниципальных гарантий  Куринского сельского поселения Апшеронского района в валюте Российской Федерации на 2021 год</t>
  </si>
  <si>
    <t xml:space="preserve"> Куринского сельского поселения Апшеронского  района на 2021 год</t>
  </si>
  <si>
    <t xml:space="preserve"> сельского поселения Апшеронского района на 2021 год</t>
  </si>
  <si>
    <t>Программа муниципальных гарантий Куринского сельского поселения Апшеронского района в иностранной валюте на 2021 год</t>
  </si>
  <si>
    <t>Куринского сельского поселения Апшеронского района в 2021 году</t>
  </si>
  <si>
    <t>2021 год</t>
  </si>
  <si>
    <t>по возможным гарантийным случаям в 2021 году</t>
  </si>
  <si>
    <t xml:space="preserve"> Куринского сельского поселения Апшеронского района в 2021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</si>
  <si>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2021 году</t>
  </si>
  <si>
    <t xml:space="preserve"> 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</si>
  <si>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</si>
  <si>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2 02 25299 10 0000 150</t>
  </si>
  <si>
    <t>2 02 25299 00 0000 150</t>
  </si>
  <si>
    <t>Субсидии на проведение мероприятий по восстановлению (ремогту, благоустройству) воинских захоронений, установке мемориальных знаков на воинских захоронениях, нанесению имен погибших при защите Отечества на мемориальные сооружения воинских захоронений по месту захоронения</t>
  </si>
  <si>
    <t xml:space="preserve">Субвенции 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</si>
  <si>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</si>
  <si>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4%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</si>
  <si>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</si>
  <si>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</si>
  <si>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</si>
  <si>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</si>
  <si>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</si>
  <si>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 xml:space="preserve">                                            Приложение № 1 к проекту бюджета  </t>
  </si>
  <si>
    <t xml:space="preserve">                                            Апшеронского района на 2021 год</t>
  </si>
  <si>
    <t xml:space="preserve">                                                  Приложение № 2 к проекту бюджета  </t>
  </si>
  <si>
    <t xml:space="preserve">                                                  Апшеронского района на 2021 год </t>
  </si>
  <si>
    <t xml:space="preserve">                                                 Приложение № 3 к проекту бюджета  </t>
  </si>
  <si>
    <t xml:space="preserve">                                                 Апшеронского района на 2021 год</t>
  </si>
  <si>
    <t xml:space="preserve">                                                                                         Приложение № 4 к проекту бюджета </t>
  </si>
  <si>
    <t xml:space="preserve">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</si>
  <si>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Апшеронского района на 2021 год</t>
  </si>
  <si>
    <t xml:space="preserve">                                                                                                                  Приложение № 5 к проекту бюджета</t>
  </si>
  <si>
    <t xml:space="preserve">                                                                                                                  Апшеронского района на 2021 год</t>
  </si>
  <si>
    <t xml:space="preserve">Приложение № 6 к проекту бюджета </t>
  </si>
  <si>
    <t>Апшеронского района на 2021 год</t>
  </si>
  <si>
    <t xml:space="preserve">                                                      Приложение № 7 к проекту бюджета  </t>
  </si>
  <si>
    <t xml:space="preserve">                                                      Апшеронского района на 2021 год</t>
  </si>
  <si>
    <t xml:space="preserve">                                                                                                      Приложение № 8 к проекту бюджета</t>
  </si>
  <si>
    <t xml:space="preserve">                                                                                                      Апшеронского района на 2021 год</t>
  </si>
  <si>
    <t xml:space="preserve">                                                                                              Приложение № 9 к проекту бюджета</t>
  </si>
  <si>
    <t xml:space="preserve">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</si>
  <si>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Апшеронского района на 2021 год</t>
  </si>
  <si>
    <t xml:space="preserve">         Приложение № 10 к проекту бюджета </t>
  </si>
  <si>
    <t xml:space="preserve">         Куринского сельского поселения  </t>
  </si>
  <si>
    <t xml:space="preserve">         Апшеронского района на 2021 год</t>
  </si>
  <si>
    <t xml:space="preserve">Приложение № 11 к проекту бюджета </t>
  </si>
  <si>
    <t xml:space="preserve">Приложение № 12 к проекту бюджета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</si>
</sst>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0000"/>
    <numFmt numFmtId="183" formatCode="0.000000"/>
    <numFmt numFmtId="184" formatCode="#,##0.00000"/>
    <numFmt numFmtId="185" formatCode="_-* #,##0.00000_р_._-;\-* #,##0.00000_р_._-;_-* &quot;-&quot;?????_р_._-;_-@_-"/>
    <numFmt numFmtId="186" formatCode="_-* #,##0.0_р_._-;\-* #,##0.0_р_._-;_-* &quot;-&quot;??_р_._-;_-@_-"/>
    <numFmt numFmtId="187" formatCode="0.0_ ;[Red]\-0.0\ "/>
    <numFmt numFmtId="188" formatCode="0.00000_ ;[Red]\-0.00000\ 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"/>
    <numFmt numFmtId="196" formatCode="0.0000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NewRomanPSMT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i/>
      <sz val="12"/>
      <color indexed="10"/>
      <name val="Times New Roman"/>
      <family val="1"/>
    </font>
    <font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i/>
      <sz val="12"/>
      <color rgb="FFFF0000"/>
      <name val="Times New Roman"/>
      <family val="1"/>
    </font>
    <font>
      <sz val="2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7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84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84" fontId="6" fillId="0" borderId="0" xfId="0" applyNumberFormat="1" applyFont="1" applyFill="1" applyAlignment="1">
      <alignment horizontal="right"/>
    </xf>
    <xf numFmtId="184" fontId="6" fillId="0" borderId="0" xfId="57" applyNumberFormat="1" applyFont="1" applyFill="1" applyAlignment="1">
      <alignment horizontal="right"/>
      <protection/>
    </xf>
    <xf numFmtId="184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82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83" fontId="11" fillId="0" borderId="0" xfId="59" applyNumberFormat="1" applyFont="1" applyFill="1">
      <alignment/>
      <protection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82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82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10" fillId="0" borderId="0" xfId="59" applyFont="1" applyFill="1">
      <alignment/>
      <protection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 shrinkToFit="1"/>
    </xf>
    <xf numFmtId="0" fontId="16" fillId="0" borderId="10" xfId="0" applyFont="1" applyBorder="1" applyAlignment="1">
      <alignment horizontal="justify" vertical="justify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justify" vertical="justify" wrapText="1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 wrapText="1" shrinkToFit="1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4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0" borderId="12" xfId="0" applyFont="1" applyBorder="1" applyAlignment="1">
      <alignment wrapText="1"/>
    </xf>
    <xf numFmtId="1" fontId="17" fillId="0" borderId="0" xfId="57" applyNumberFormat="1" applyFont="1" applyFill="1">
      <alignment/>
      <protection/>
    </xf>
    <xf numFmtId="0" fontId="18" fillId="0" borderId="0" xfId="57" applyFont="1" applyFill="1">
      <alignment/>
      <protection/>
    </xf>
    <xf numFmtId="0" fontId="6" fillId="0" borderId="0" xfId="0" applyFont="1" applyAlignment="1">
      <alignment horizontal="justify"/>
    </xf>
    <xf numFmtId="1" fontId="6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1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21" fillId="0" borderId="0" xfId="59" applyFont="1" applyFill="1">
      <alignment/>
      <protection/>
    </xf>
    <xf numFmtId="0" fontId="21" fillId="0" borderId="0" xfId="59" applyFont="1">
      <alignment/>
      <protection/>
    </xf>
    <xf numFmtId="0" fontId="3" fillId="0" borderId="0" xfId="59" applyFont="1" applyFill="1">
      <alignment/>
      <protection/>
    </xf>
    <xf numFmtId="2" fontId="22" fillId="0" borderId="0" xfId="59" applyNumberFormat="1" applyFont="1" applyFill="1" applyAlignment="1">
      <alignment horizontal="center"/>
      <protection/>
    </xf>
    <xf numFmtId="185" fontId="21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3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82" fontId="21" fillId="0" borderId="0" xfId="59" applyNumberFormat="1" applyFont="1" applyFill="1">
      <alignment/>
      <protection/>
    </xf>
    <xf numFmtId="183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85" fontId="4" fillId="0" borderId="0" xfId="59" applyNumberFormat="1" applyFont="1" applyFill="1">
      <alignment/>
      <protection/>
    </xf>
    <xf numFmtId="182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86" fontId="6" fillId="0" borderId="0" xfId="59" applyNumberFormat="1" applyFont="1" applyFill="1" applyBorder="1" applyAlignment="1">
      <alignment horizontal="right"/>
      <protection/>
    </xf>
    <xf numFmtId="0" fontId="20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right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0" fontId="6" fillId="0" borderId="0" xfId="59" applyFont="1" applyBorder="1">
      <alignment/>
      <protection/>
    </xf>
    <xf numFmtId="0" fontId="6" fillId="0" borderId="16" xfId="59" applyFont="1" applyBorder="1" applyAlignment="1">
      <alignment horizontal="left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7" xfId="59" applyFont="1" applyBorder="1" applyAlignment="1">
      <alignment horizontal="left" wrapText="1"/>
      <protection/>
    </xf>
    <xf numFmtId="0" fontId="6" fillId="0" borderId="11" xfId="59" applyFont="1" applyBorder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0" fontId="7" fillId="0" borderId="11" xfId="59" applyFont="1" applyBorder="1" applyAlignment="1">
      <alignment horizontal="justify" vertical="top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left" vertical="center" wrapText="1" shrinkToFit="1"/>
    </xf>
    <xf numFmtId="0" fontId="15" fillId="34" borderId="0" xfId="0" applyFont="1" applyFill="1" applyAlignment="1">
      <alignment horizontal="left" shrinkToFit="1"/>
    </xf>
    <xf numFmtId="1" fontId="12" fillId="0" borderId="0" xfId="58" applyNumberFormat="1" applyFont="1" applyFill="1" applyAlignment="1">
      <alignment horizontal="center" wrapText="1"/>
      <protection/>
    </xf>
    <xf numFmtId="0" fontId="13" fillId="0" borderId="10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vertical="center" wrapText="1" shrinkToFi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 shrinkToFit="1"/>
    </xf>
    <xf numFmtId="0" fontId="6" fillId="35" borderId="0" xfId="0" applyFont="1" applyFill="1" applyAlignment="1">
      <alignment/>
    </xf>
    <xf numFmtId="0" fontId="13" fillId="0" borderId="10" xfId="0" applyNumberFormat="1" applyFont="1" applyBorder="1" applyAlignment="1">
      <alignment horizontal="left" vertical="center" wrapText="1" shrinkToFi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8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66" fillId="0" borderId="0" xfId="57" applyFont="1" applyFill="1">
      <alignment/>
      <protection/>
    </xf>
    <xf numFmtId="0" fontId="6" fillId="35" borderId="0" xfId="59" applyFont="1" applyFill="1">
      <alignment/>
      <protection/>
    </xf>
    <xf numFmtId="0" fontId="13" fillId="0" borderId="20" xfId="0" applyFont="1" applyBorder="1" applyAlignment="1">
      <alignment wrapText="1"/>
    </xf>
    <xf numFmtId="0" fontId="3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vertical="top" wrapText="1"/>
    </xf>
    <xf numFmtId="180" fontId="6" fillId="35" borderId="19" xfId="0" applyNumberFormat="1" applyFont="1" applyFill="1" applyBorder="1" applyAlignment="1">
      <alignment wrapText="1"/>
    </xf>
    <xf numFmtId="0" fontId="5" fillId="35" borderId="0" xfId="0" applyFont="1" applyFill="1" applyAlignment="1">
      <alignment horizontal="left" indent="4"/>
    </xf>
    <xf numFmtId="49" fontId="6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left" vertical="top" wrapText="1"/>
    </xf>
    <xf numFmtId="181" fontId="6" fillId="35" borderId="19" xfId="0" applyNumberFormat="1" applyFont="1" applyFill="1" applyBorder="1" applyAlignment="1">
      <alignment horizontal="right" vertical="top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181" fontId="6" fillId="35" borderId="19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56" applyNumberFormat="1" applyFont="1" applyFill="1" applyBorder="1" applyAlignment="1">
      <alignment horizontal="center"/>
      <protection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56" applyNumberFormat="1" applyFont="1" applyFill="1" applyBorder="1" applyAlignment="1">
      <alignment horizontal="center"/>
      <protection/>
    </xf>
    <xf numFmtId="1" fontId="7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80" fontId="6" fillId="35" borderId="10" xfId="0" applyNumberFormat="1" applyFont="1" applyFill="1" applyBorder="1" applyAlignment="1">
      <alignment horizontal="right" wrapText="1"/>
    </xf>
    <xf numFmtId="180" fontId="6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 vertical="center"/>
    </xf>
    <xf numFmtId="180" fontId="6" fillId="35" borderId="10" xfId="0" applyNumberFormat="1" applyFont="1" applyFill="1" applyBorder="1" applyAlignment="1">
      <alignment horizontal="right"/>
    </xf>
    <xf numFmtId="181" fontId="7" fillId="35" borderId="10" xfId="56" applyNumberFormat="1" applyFont="1" applyFill="1" applyBorder="1" applyAlignment="1">
      <alignment horizontal="right" vertical="center" wrapText="1"/>
      <protection/>
    </xf>
    <xf numFmtId="181" fontId="6" fillId="35" borderId="10" xfId="56" applyNumberFormat="1" applyFont="1" applyFill="1" applyBorder="1" applyAlignment="1">
      <alignment wrapText="1"/>
      <protection/>
    </xf>
    <xf numFmtId="181" fontId="6" fillId="35" borderId="10" xfId="0" applyNumberFormat="1" applyFont="1" applyFill="1" applyBorder="1" applyAlignment="1">
      <alignment horizontal="right" wrapText="1"/>
    </xf>
    <xf numFmtId="181" fontId="7" fillId="35" borderId="10" xfId="0" applyNumberFormat="1" applyFont="1" applyFill="1" applyBorder="1" applyAlignment="1">
      <alignment horizontal="right" vertical="center" wrapText="1"/>
    </xf>
    <xf numFmtId="181" fontId="6" fillId="35" borderId="10" xfId="54" applyNumberFormat="1" applyFont="1" applyFill="1" applyBorder="1" applyAlignment="1" applyProtection="1">
      <alignment horizontal="right" vertical="center" wrapText="1"/>
      <protection hidden="1"/>
    </xf>
    <xf numFmtId="181" fontId="6" fillId="35" borderId="10" xfId="0" applyNumberFormat="1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center" wrapText="1"/>
    </xf>
    <xf numFmtId="187" fontId="6" fillId="35" borderId="10" xfId="0" applyNumberFormat="1" applyFont="1" applyFill="1" applyBorder="1" applyAlignment="1">
      <alignment wrapText="1"/>
    </xf>
    <xf numFmtId="180" fontId="6" fillId="35" borderId="19" xfId="56" applyNumberFormat="1" applyFont="1" applyFill="1" applyBorder="1" applyAlignment="1">
      <alignment wrapText="1"/>
      <protection/>
    </xf>
    <xf numFmtId="0" fontId="7" fillId="35" borderId="13" xfId="59" applyFont="1" applyFill="1" applyBorder="1" applyAlignment="1">
      <alignment wrapText="1"/>
      <protection/>
    </xf>
    <xf numFmtId="0" fontId="13" fillId="35" borderId="10" xfId="0" applyFont="1" applyFill="1" applyBorder="1" applyAlignment="1">
      <alignment horizontal="justify" vertical="center" wrapText="1"/>
    </xf>
    <xf numFmtId="187" fontId="6" fillId="35" borderId="19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horizontal="justify" vertical="center" wrapText="1"/>
    </xf>
    <xf numFmtId="0" fontId="18" fillId="35" borderId="10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80" fontId="6" fillId="35" borderId="17" xfId="0" applyNumberFormat="1" applyFont="1" applyFill="1" applyBorder="1" applyAlignment="1">
      <alignment horizontal="right" wrapText="1"/>
    </xf>
    <xf numFmtId="180" fontId="6" fillId="35" borderId="19" xfId="0" applyNumberFormat="1" applyFont="1" applyFill="1" applyBorder="1" applyAlignment="1">
      <alignment horizontal="right" wrapText="1"/>
    </xf>
    <xf numFmtId="180" fontId="7" fillId="35" borderId="19" xfId="0" applyNumberFormat="1" applyFont="1" applyFill="1" applyBorder="1" applyAlignment="1">
      <alignment wrapText="1"/>
    </xf>
    <xf numFmtId="180" fontId="6" fillId="35" borderId="10" xfId="59" applyNumberFormat="1" applyFont="1" applyFill="1" applyBorder="1" applyAlignment="1">
      <alignment horizontal="right" wrapText="1"/>
      <protection/>
    </xf>
    <xf numFmtId="180" fontId="6" fillId="35" borderId="10" xfId="59" applyNumberFormat="1" applyFont="1" applyFill="1" applyBorder="1" applyAlignment="1">
      <alignment horizontal="right" wrapText="1"/>
      <protection/>
    </xf>
    <xf numFmtId="49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49" fontId="6" fillId="35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5" borderId="10" xfId="0" applyNumberFormat="1" applyFont="1" applyFill="1" applyBorder="1" applyAlignment="1">
      <alignment vertical="top" wrapText="1"/>
    </xf>
    <xf numFmtId="181" fontId="6" fillId="35" borderId="19" xfId="54" applyNumberFormat="1" applyFont="1" applyFill="1" applyBorder="1" applyAlignment="1" applyProtection="1">
      <alignment horizontal="right" vertical="center" wrapText="1"/>
      <protection hidden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vertical="top" wrapText="1"/>
    </xf>
    <xf numFmtId="0" fontId="13" fillId="35" borderId="10" xfId="0" applyFont="1" applyFill="1" applyBorder="1" applyAlignment="1">
      <alignment wrapText="1"/>
    </xf>
    <xf numFmtId="0" fontId="6" fillId="35" borderId="10" xfId="56" applyFont="1" applyFill="1" applyBorder="1" applyAlignment="1">
      <alignment horizontal="left" wrapText="1"/>
      <protection/>
    </xf>
    <xf numFmtId="0" fontId="6" fillId="35" borderId="10" xfId="0" applyFont="1" applyFill="1" applyBorder="1" applyAlignment="1">
      <alignment horizontal="left" wrapText="1"/>
    </xf>
    <xf numFmtId="49" fontId="6" fillId="35" borderId="10" xfId="54" applyNumberFormat="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wrapText="1"/>
    </xf>
    <xf numFmtId="11" fontId="6" fillId="35" borderId="10" xfId="56" applyNumberFormat="1" applyFont="1" applyFill="1" applyBorder="1" applyAlignment="1">
      <alignment vertical="top" wrapText="1"/>
      <protection/>
    </xf>
    <xf numFmtId="180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right"/>
    </xf>
    <xf numFmtId="0" fontId="6" fillId="35" borderId="10" xfId="59" applyFont="1" applyFill="1" applyBorder="1" applyAlignment="1">
      <alignment vertical="top" wrapText="1"/>
      <protection/>
    </xf>
    <xf numFmtId="187" fontId="6" fillId="35" borderId="19" xfId="0" applyNumberFormat="1" applyFont="1" applyFill="1" applyBorder="1" applyAlignment="1">
      <alignment horizontal="right" wrapText="1"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wrapText="1"/>
    </xf>
    <xf numFmtId="181" fontId="6" fillId="35" borderId="12" xfId="0" applyNumberFormat="1" applyFont="1" applyFill="1" applyBorder="1" applyAlignment="1">
      <alignment horizontal="right" wrapText="1"/>
    </xf>
    <xf numFmtId="0" fontId="6" fillId="35" borderId="21" xfId="0" applyFont="1" applyFill="1" applyBorder="1" applyAlignment="1">
      <alignment wrapText="1"/>
    </xf>
    <xf numFmtId="180" fontId="6" fillId="35" borderId="21" xfId="0" applyNumberFormat="1" applyFont="1" applyFill="1" applyBorder="1" applyAlignment="1">
      <alignment horizontal="right" wrapText="1"/>
    </xf>
    <xf numFmtId="0" fontId="6" fillId="35" borderId="22" xfId="0" applyFont="1" applyFill="1" applyBorder="1" applyAlignment="1">
      <alignment horizontal="justify" wrapText="1"/>
    </xf>
    <xf numFmtId="0" fontId="13" fillId="35" borderId="17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181" fontId="7" fillId="35" borderId="10" xfId="69" applyNumberFormat="1" applyFont="1" applyFill="1" applyBorder="1" applyAlignment="1">
      <alignment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wrapText="1"/>
    </xf>
    <xf numFmtId="180" fontId="7" fillId="35" borderId="12" xfId="0" applyNumberFormat="1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 vertical="center" wrapText="1"/>
    </xf>
    <xf numFmtId="180" fontId="6" fillId="35" borderId="12" xfId="0" applyNumberFormat="1" applyFont="1" applyFill="1" applyBorder="1" applyAlignment="1">
      <alignment horizontal="center" wrapText="1"/>
    </xf>
    <xf numFmtId="0" fontId="13" fillId="35" borderId="20" xfId="0" applyFont="1" applyFill="1" applyBorder="1" applyAlignment="1">
      <alignment horizontal="justify" wrapText="1"/>
    </xf>
    <xf numFmtId="0" fontId="6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0" xfId="57" applyFont="1" applyFill="1">
      <alignment/>
      <protection/>
    </xf>
    <xf numFmtId="0" fontId="6" fillId="35" borderId="0" xfId="57" applyFont="1" applyFill="1" applyBorder="1" applyAlignment="1">
      <alignment wrapText="1"/>
      <protection/>
    </xf>
    <xf numFmtId="184" fontId="6" fillId="35" borderId="0" xfId="57" applyNumberFormat="1" applyFont="1" applyFill="1">
      <alignment/>
      <protection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84" fontId="6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 horizontal="center"/>
    </xf>
    <xf numFmtId="49" fontId="7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/>
    </xf>
    <xf numFmtId="180" fontId="7" fillId="35" borderId="10" xfId="0" applyNumberFormat="1" applyFont="1" applyFill="1" applyBorder="1" applyAlignment="1">
      <alignment horizontal="right" vertical="center"/>
    </xf>
    <xf numFmtId="0" fontId="7" fillId="35" borderId="10" xfId="59" applyFont="1" applyFill="1" applyBorder="1" applyAlignment="1">
      <alignment vertical="top"/>
      <protection/>
    </xf>
    <xf numFmtId="180" fontId="7" fillId="35" borderId="10" xfId="69" applyNumberFormat="1" applyFont="1" applyFill="1" applyBorder="1" applyAlignment="1">
      <alignment horizontal="right" wrapText="1"/>
    </xf>
    <xf numFmtId="0" fontId="6" fillId="35" borderId="10" xfId="59" applyFont="1" applyFill="1" applyBorder="1" applyAlignment="1">
      <alignment horizontal="left" vertical="top" indent="3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180" fontId="7" fillId="35" borderId="10" xfId="59" applyNumberFormat="1" applyFont="1" applyFill="1" applyBorder="1" applyAlignment="1">
      <alignment horizontal="right" wrapText="1"/>
      <protection/>
    </xf>
    <xf numFmtId="0" fontId="6" fillId="35" borderId="10" xfId="59" applyFont="1" applyFill="1" applyBorder="1" applyAlignment="1">
      <alignment vertical="top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180" fontId="7" fillId="35" borderId="10" xfId="59" applyNumberFormat="1" applyFont="1" applyFill="1" applyBorder="1" applyAlignment="1">
      <alignment horizontal="right" wrapText="1"/>
      <protection/>
    </xf>
    <xf numFmtId="0" fontId="7" fillId="35" borderId="10" xfId="59" applyFont="1" applyFill="1" applyBorder="1">
      <alignment/>
      <protection/>
    </xf>
    <xf numFmtId="49" fontId="7" fillId="35" borderId="10" xfId="59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>
      <alignment vertical="top" wrapText="1"/>
      <protection/>
    </xf>
    <xf numFmtId="49" fontId="6" fillId="35" borderId="10" xfId="56" applyNumberFormat="1" applyFont="1" applyFill="1" applyBorder="1" applyAlignment="1">
      <alignment horizontal="center" vertical="center" wrapText="1"/>
      <protection/>
    </xf>
    <xf numFmtId="0" fontId="7" fillId="35" borderId="11" xfId="59" applyFont="1" applyFill="1" applyBorder="1" applyAlignment="1">
      <alignment horizontal="left" vertical="top"/>
      <protection/>
    </xf>
    <xf numFmtId="0" fontId="7" fillId="35" borderId="0" xfId="59" applyFont="1" applyFill="1" applyBorder="1" applyAlignment="1">
      <alignment wrapText="1"/>
      <protection/>
    </xf>
    <xf numFmtId="0" fontId="18" fillId="35" borderId="16" xfId="59" applyFont="1" applyFill="1" applyBorder="1">
      <alignment/>
      <protection/>
    </xf>
    <xf numFmtId="0" fontId="18" fillId="35" borderId="0" xfId="59" applyFont="1" applyFill="1" applyBorder="1">
      <alignment/>
      <protection/>
    </xf>
    <xf numFmtId="0" fontId="6" fillId="35" borderId="16" xfId="59" applyFont="1" applyFill="1" applyBorder="1">
      <alignment/>
      <protection/>
    </xf>
    <xf numFmtId="0" fontId="6" fillId="35" borderId="0" xfId="59" applyFont="1" applyFill="1" applyBorder="1">
      <alignment/>
      <protection/>
    </xf>
    <xf numFmtId="0" fontId="6" fillId="35" borderId="0" xfId="59" applyFont="1" applyFill="1" applyBorder="1" applyAlignment="1">
      <alignment wrapText="1"/>
      <protection/>
    </xf>
    <xf numFmtId="0" fontId="6" fillId="35" borderId="23" xfId="59" applyFont="1" applyFill="1" applyBorder="1" applyAlignment="1">
      <alignment wrapText="1"/>
      <protection/>
    </xf>
    <xf numFmtId="0" fontId="13" fillId="3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184" fontId="6" fillId="0" borderId="0" xfId="57" applyNumberFormat="1" applyFont="1" applyFill="1" applyAlignment="1">
      <alignment horizontal="left"/>
      <protection/>
    </xf>
    <xf numFmtId="0" fontId="4" fillId="0" borderId="24" xfId="59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82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81" fontId="6" fillId="35" borderId="10" xfId="54" applyNumberFormat="1" applyFont="1" applyFill="1" applyBorder="1" applyAlignment="1" applyProtection="1">
      <alignment horizontal="right" wrapText="1"/>
      <protection hidden="1"/>
    </xf>
    <xf numFmtId="181" fontId="6" fillId="35" borderId="19" xfId="54" applyNumberFormat="1" applyFont="1" applyFill="1" applyBorder="1" applyAlignment="1" applyProtection="1">
      <alignment horizontal="right" wrapText="1"/>
      <protection hidden="1"/>
    </xf>
    <xf numFmtId="180" fontId="6" fillId="35" borderId="19" xfId="54" applyNumberFormat="1" applyFont="1" applyFill="1" applyBorder="1" applyAlignment="1" applyProtection="1">
      <alignment horizontal="right" wrapText="1"/>
      <protection hidden="1"/>
    </xf>
    <xf numFmtId="180" fontId="6" fillId="35" borderId="12" xfId="0" applyNumberFormat="1" applyFont="1" applyFill="1" applyBorder="1" applyAlignment="1">
      <alignment horizontal="right" wrapText="1"/>
    </xf>
    <xf numFmtId="0" fontId="6" fillId="35" borderId="10" xfId="59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24" xfId="59" applyFont="1" applyFill="1" applyBorder="1" applyAlignment="1">
      <alignment horizontal="center" vertical="center" wrapText="1"/>
      <protection/>
    </xf>
    <xf numFmtId="49" fontId="6" fillId="35" borderId="10" xfId="0" applyNumberFormat="1" applyFont="1" applyFill="1" applyBorder="1" applyAlignment="1">
      <alignment wrapText="1"/>
    </xf>
    <xf numFmtId="49" fontId="6" fillId="35" borderId="10" xfId="0" applyNumberFormat="1" applyFont="1" applyFill="1" applyBorder="1" applyAlignment="1">
      <alignment wrapText="1"/>
    </xf>
    <xf numFmtId="11" fontId="6" fillId="35" borderId="10" xfId="56" applyNumberFormat="1" applyFont="1" applyFill="1" applyBorder="1" applyAlignment="1">
      <alignment wrapText="1"/>
      <protection/>
    </xf>
    <xf numFmtId="0" fontId="18" fillId="35" borderId="10" xfId="0" applyFont="1" applyFill="1" applyBorder="1" applyAlignment="1">
      <alignment horizontal="center" vertical="center" wrapText="1"/>
    </xf>
    <xf numFmtId="180" fontId="6" fillId="35" borderId="12" xfId="0" applyNumberFormat="1" applyFont="1" applyFill="1" applyBorder="1" applyAlignment="1">
      <alignment horizontal="center" vertical="top" wrapText="1"/>
    </xf>
    <xf numFmtId="180" fontId="6" fillId="36" borderId="19" xfId="0" applyNumberFormat="1" applyFont="1" applyFill="1" applyBorder="1" applyAlignment="1">
      <alignment wrapText="1"/>
    </xf>
    <xf numFmtId="181" fontId="6" fillId="36" borderId="19" xfId="0" applyNumberFormat="1" applyFont="1" applyFill="1" applyBorder="1" applyAlignment="1">
      <alignment horizontal="right" wrapText="1"/>
    </xf>
    <xf numFmtId="49" fontId="6" fillId="36" borderId="19" xfId="0" applyNumberFormat="1" applyFont="1" applyFill="1" applyBorder="1" applyAlignment="1">
      <alignment horizontal="left" wrapText="1"/>
    </xf>
    <xf numFmtId="180" fontId="7" fillId="36" borderId="19" xfId="0" applyNumberFormat="1" applyFont="1" applyFill="1" applyBorder="1" applyAlignment="1">
      <alignment wrapText="1"/>
    </xf>
    <xf numFmtId="0" fontId="13" fillId="35" borderId="12" xfId="0" applyFont="1" applyFill="1" applyBorder="1" applyAlignment="1">
      <alignment horizontal="justify" vertical="center" wrapText="1"/>
    </xf>
    <xf numFmtId="0" fontId="6" fillId="35" borderId="12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5" borderId="21" xfId="0" applyFont="1" applyFill="1" applyBorder="1" applyAlignment="1">
      <alignment horizontal="justify" vertical="center" wrapText="1"/>
    </xf>
    <xf numFmtId="0" fontId="6" fillId="35" borderId="12" xfId="0" applyFont="1" applyFill="1" applyBorder="1" applyAlignment="1">
      <alignment horizontal="justify" vertical="center" wrapText="1"/>
    </xf>
    <xf numFmtId="0" fontId="6" fillId="35" borderId="10" xfId="59" applyFont="1" applyFill="1" applyBorder="1" applyAlignment="1">
      <alignment vertical="center" wrapText="1"/>
      <protection/>
    </xf>
    <xf numFmtId="180" fontId="6" fillId="35" borderId="10" xfId="0" applyNumberFormat="1" applyFont="1" applyFill="1" applyBorder="1" applyAlignment="1">
      <alignment vertical="center" wrapText="1"/>
    </xf>
    <xf numFmtId="0" fontId="7" fillId="35" borderId="16" xfId="59" applyFont="1" applyFill="1" applyBorder="1" applyAlignment="1">
      <alignment vertical="center"/>
      <protection/>
    </xf>
    <xf numFmtId="0" fontId="6" fillId="35" borderId="16" xfId="59" applyFont="1" applyFill="1" applyBorder="1" applyAlignment="1">
      <alignment vertical="center"/>
      <protection/>
    </xf>
    <xf numFmtId="0" fontId="6" fillId="35" borderId="17" xfId="59" applyFont="1" applyFill="1" applyBorder="1" applyAlignment="1">
      <alignment vertical="center"/>
      <protection/>
    </xf>
    <xf numFmtId="186" fontId="6" fillId="35" borderId="16" xfId="59" applyNumberFormat="1" applyFont="1" applyFill="1" applyBorder="1" applyAlignment="1">
      <alignment horizontal="right" vertical="center"/>
      <protection/>
    </xf>
    <xf numFmtId="186" fontId="18" fillId="35" borderId="16" xfId="59" applyNumberFormat="1" applyFont="1" applyFill="1" applyBorder="1" applyAlignment="1">
      <alignment horizontal="left" vertical="center"/>
      <protection/>
    </xf>
    <xf numFmtId="186" fontId="18" fillId="35" borderId="16" xfId="59" applyNumberFormat="1" applyFont="1" applyFill="1" applyBorder="1" applyAlignment="1">
      <alignment horizontal="right" vertical="center"/>
      <protection/>
    </xf>
    <xf numFmtId="0" fontId="6" fillId="0" borderId="10" xfId="59" applyFont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80" fontId="6" fillId="0" borderId="10" xfId="59" applyNumberFormat="1" applyFont="1" applyBorder="1" applyAlignment="1">
      <alignment horizontal="center" vertical="center" wrapText="1"/>
      <protection/>
    </xf>
    <xf numFmtId="180" fontId="6" fillId="0" borderId="10" xfId="59" applyNumberFormat="1" applyFont="1" applyBorder="1" applyAlignment="1">
      <alignment horizontal="center" vertical="center"/>
      <protection/>
    </xf>
    <xf numFmtId="180" fontId="7" fillId="0" borderId="11" xfId="59" applyNumberFormat="1" applyFont="1" applyBorder="1" applyAlignment="1">
      <alignment horizontal="center" vertical="center" wrapText="1"/>
      <protection/>
    </xf>
    <xf numFmtId="181" fontId="7" fillId="35" borderId="11" xfId="0" applyNumberFormat="1" applyFont="1" applyFill="1" applyBorder="1" applyAlignment="1">
      <alignment/>
    </xf>
    <xf numFmtId="180" fontId="6" fillId="35" borderId="20" xfId="0" applyNumberFormat="1" applyFont="1" applyFill="1" applyBorder="1" applyAlignment="1">
      <alignment horizontal="right" wrapText="1"/>
    </xf>
    <xf numFmtId="180" fontId="6" fillId="35" borderId="22" xfId="0" applyNumberFormat="1" applyFont="1" applyFill="1" applyBorder="1" applyAlignment="1">
      <alignment horizontal="right" wrapText="1"/>
    </xf>
    <xf numFmtId="0" fontId="18" fillId="35" borderId="12" xfId="0" applyFont="1" applyFill="1" applyBorder="1" applyAlignment="1">
      <alignment horizontal="center" wrapText="1"/>
    </xf>
    <xf numFmtId="180" fontId="18" fillId="35" borderId="12" xfId="0" applyNumberFormat="1" applyFont="1" applyFill="1" applyBorder="1" applyAlignment="1">
      <alignment horizontal="center" wrapText="1"/>
    </xf>
    <xf numFmtId="180" fontId="6" fillId="35" borderId="19" xfId="0" applyNumberFormat="1" applyFont="1" applyFill="1" applyBorder="1" applyAlignment="1">
      <alignment horizontal="right"/>
    </xf>
    <xf numFmtId="181" fontId="6" fillId="35" borderId="19" xfId="56" applyNumberFormat="1" applyFont="1" applyFill="1" applyBorder="1" applyAlignment="1">
      <alignment wrapText="1"/>
      <protection/>
    </xf>
    <xf numFmtId="180" fontId="6" fillId="35" borderId="19" xfId="56" applyNumberFormat="1" applyFont="1" applyFill="1" applyBorder="1" applyAlignment="1">
      <alignment horizontal="right" wrapText="1"/>
      <protection/>
    </xf>
    <xf numFmtId="49" fontId="6" fillId="35" borderId="19" xfId="0" applyNumberFormat="1" applyFont="1" applyFill="1" applyBorder="1" applyAlignment="1">
      <alignment horizontal="left" wrapText="1"/>
    </xf>
    <xf numFmtId="181" fontId="6" fillId="35" borderId="19" xfId="54" applyNumberFormat="1" applyFont="1" applyFill="1" applyBorder="1" applyAlignment="1">
      <alignment horizontal="right" wrapText="1"/>
      <protection/>
    </xf>
    <xf numFmtId="187" fontId="7" fillId="35" borderId="19" xfId="0" applyNumberFormat="1" applyFont="1" applyFill="1" applyBorder="1" applyAlignment="1">
      <alignment wrapText="1"/>
    </xf>
    <xf numFmtId="0" fontId="7" fillId="35" borderId="16" xfId="59" applyFont="1" applyFill="1" applyBorder="1" applyAlignment="1">
      <alignment horizontal="left" vertical="top"/>
      <protection/>
    </xf>
    <xf numFmtId="0" fontId="7" fillId="35" borderId="0" xfId="59" applyFont="1" applyFill="1" applyBorder="1" applyAlignment="1">
      <alignment wrapText="1"/>
      <protection/>
    </xf>
    <xf numFmtId="180" fontId="6" fillId="0" borderId="10" xfId="0" applyNumberFormat="1" applyFont="1" applyBorder="1" applyAlignment="1">
      <alignment horizontal="center"/>
    </xf>
    <xf numFmtId="180" fontId="6" fillId="0" borderId="11" xfId="59" applyNumberFormat="1" applyFont="1" applyBorder="1" applyAlignment="1">
      <alignment horizontal="center" wrapText="1"/>
      <protection/>
    </xf>
    <xf numFmtId="180" fontId="6" fillId="0" borderId="16" xfId="59" applyNumberFormat="1" applyFont="1" applyBorder="1" applyAlignment="1">
      <alignment horizontal="center" wrapText="1"/>
      <protection/>
    </xf>
    <xf numFmtId="180" fontId="6" fillId="0" borderId="17" xfId="59" applyNumberFormat="1" applyFont="1" applyBorder="1" applyAlignment="1">
      <alignment horizontal="center"/>
      <protection/>
    </xf>
    <xf numFmtId="180" fontId="6" fillId="0" borderId="11" xfId="59" applyNumberFormat="1" applyFont="1" applyBorder="1" applyAlignment="1">
      <alignment horizontal="center"/>
      <protection/>
    </xf>
    <xf numFmtId="180" fontId="6" fillId="0" borderId="16" xfId="59" applyNumberFormat="1" applyFont="1" applyBorder="1" applyAlignment="1">
      <alignment horizontal="center"/>
      <protection/>
    </xf>
    <xf numFmtId="180" fontId="7" fillId="35" borderId="11" xfId="69" applyNumberFormat="1" applyFont="1" applyFill="1" applyBorder="1" applyAlignment="1">
      <alignment horizontal="center" vertical="center"/>
    </xf>
    <xf numFmtId="180" fontId="7" fillId="35" borderId="16" xfId="69" applyNumberFormat="1" applyFont="1" applyFill="1" applyBorder="1" applyAlignment="1">
      <alignment horizontal="center" vertical="center"/>
    </xf>
    <xf numFmtId="180" fontId="7" fillId="35" borderId="16" xfId="69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5" fillId="37" borderId="25" xfId="0" applyFont="1" applyFill="1" applyBorder="1" applyAlignment="1">
      <alignment horizontal="left" indent="4"/>
    </xf>
    <xf numFmtId="2" fontId="3" fillId="37" borderId="25" xfId="0" applyNumberFormat="1" applyFont="1" applyFill="1" applyBorder="1" applyAlignment="1">
      <alignment/>
    </xf>
    <xf numFmtId="2" fontId="4" fillId="0" borderId="0" xfId="59" applyNumberFormat="1" applyFont="1" applyFill="1">
      <alignment/>
      <protection/>
    </xf>
    <xf numFmtId="183" fontId="3" fillId="0" borderId="0" xfId="59" applyNumberFormat="1" applyFont="1" applyFill="1">
      <alignment/>
      <protection/>
    </xf>
    <xf numFmtId="49" fontId="6" fillId="35" borderId="10" xfId="54" applyNumberFormat="1" applyFont="1" applyFill="1" applyBorder="1" applyAlignment="1" applyProtection="1">
      <alignment horizontal="left" wrapText="1"/>
      <protection hidden="1"/>
    </xf>
    <xf numFmtId="0" fontId="6" fillId="0" borderId="1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180" fontId="6" fillId="0" borderId="21" xfId="0" applyNumberFormat="1" applyFont="1" applyFill="1" applyBorder="1" applyAlignment="1">
      <alignment horizontal="right" wrapText="1"/>
    </xf>
    <xf numFmtId="180" fontId="6" fillId="0" borderId="12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81" fontId="6" fillId="0" borderId="19" xfId="0" applyNumberFormat="1" applyFont="1" applyFill="1" applyBorder="1" applyAlignment="1">
      <alignment horizontal="right" wrapText="1"/>
    </xf>
    <xf numFmtId="0" fontId="6" fillId="0" borderId="10" xfId="59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80" fontId="6" fillId="0" borderId="10" xfId="59" applyNumberFormat="1" applyFont="1" applyFill="1" applyBorder="1" applyAlignment="1">
      <alignment horizontal="right" wrapText="1"/>
      <protection/>
    </xf>
    <xf numFmtId="180" fontId="6" fillId="0" borderId="19" xfId="54" applyNumberFormat="1" applyFont="1" applyFill="1" applyBorder="1" applyAlignment="1" applyProtection="1">
      <alignment horizontal="right" wrapText="1"/>
      <protection hidden="1"/>
    </xf>
    <xf numFmtId="180" fontId="7" fillId="0" borderId="19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80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80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6" fillId="35" borderId="20" xfId="0" applyFont="1" applyFill="1" applyBorder="1" applyAlignment="1">
      <alignment vertical="center" wrapText="1"/>
    </xf>
    <xf numFmtId="49" fontId="20" fillId="38" borderId="0" xfId="0" applyNumberFormat="1" applyFont="1" applyFill="1" applyAlignment="1">
      <alignment horizontal="right"/>
    </xf>
    <xf numFmtId="0" fontId="68" fillId="0" borderId="0" xfId="57" applyFont="1" applyFill="1">
      <alignment/>
      <protection/>
    </xf>
    <xf numFmtId="49" fontId="69" fillId="0" borderId="10" xfId="0" applyNumberFormat="1" applyFont="1" applyFill="1" applyBorder="1" applyAlignment="1">
      <alignment horizontal="right"/>
    </xf>
    <xf numFmtId="49" fontId="69" fillId="0" borderId="23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180" fontId="6" fillId="0" borderId="22" xfId="0" applyNumberFormat="1" applyFont="1" applyFill="1" applyBorder="1" applyAlignment="1">
      <alignment horizontal="right" wrapText="1"/>
    </xf>
    <xf numFmtId="0" fontId="13" fillId="35" borderId="17" xfId="0" applyFont="1" applyFill="1" applyBorder="1" applyAlignment="1">
      <alignment horizontal="justify" vertical="center" wrapText="1"/>
    </xf>
    <xf numFmtId="49" fontId="68" fillId="0" borderId="0" xfId="57" applyNumberFormat="1" applyFont="1" applyFill="1" applyAlignment="1">
      <alignment horizontal="right"/>
      <protection/>
    </xf>
    <xf numFmtId="0" fontId="3" fillId="39" borderId="10" xfId="0" applyFont="1" applyFill="1" applyBorder="1" applyAlignment="1">
      <alignment horizontal="center" vertical="top"/>
    </xf>
    <xf numFmtId="49" fontId="20" fillId="39" borderId="0" xfId="0" applyNumberFormat="1" applyFont="1" applyFill="1" applyAlignment="1">
      <alignment horizontal="right"/>
    </xf>
    <xf numFmtId="0" fontId="3" fillId="39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center" wrapText="1"/>
    </xf>
    <xf numFmtId="181" fontId="6" fillId="0" borderId="10" xfId="54" applyNumberFormat="1" applyFont="1" applyFill="1" applyBorder="1" applyAlignment="1" applyProtection="1">
      <alignment horizontal="right" wrapText="1"/>
      <protection hidden="1"/>
    </xf>
    <xf numFmtId="0" fontId="6" fillId="39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top"/>
    </xf>
    <xf numFmtId="0" fontId="4" fillId="39" borderId="0" xfId="0" applyFont="1" applyFill="1" applyAlignment="1">
      <alignment/>
    </xf>
    <xf numFmtId="0" fontId="4" fillId="39" borderId="25" xfId="0" applyFont="1" applyFill="1" applyBorder="1" applyAlignment="1">
      <alignment/>
    </xf>
    <xf numFmtId="181" fontId="6" fillId="0" borderId="19" xfId="54" applyNumberFormat="1" applyFont="1" applyFill="1" applyBorder="1" applyAlignment="1" applyProtection="1">
      <alignment horizontal="right" wrapText="1"/>
      <protection hidden="1"/>
    </xf>
    <xf numFmtId="0" fontId="18" fillId="0" borderId="2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top"/>
    </xf>
    <xf numFmtId="181" fontId="6" fillId="35" borderId="10" xfId="0" applyNumberFormat="1" applyFont="1" applyFill="1" applyBorder="1" applyAlignment="1">
      <alignment horizontal="center" vertical="top" wrapText="1"/>
    </xf>
    <xf numFmtId="0" fontId="15" fillId="39" borderId="0" xfId="0" applyFont="1" applyFill="1" applyAlignment="1">
      <alignment horizontal="left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9" fillId="39" borderId="10" xfId="0" applyNumberFormat="1" applyFont="1" applyFill="1" applyBorder="1" applyAlignment="1">
      <alignment horizontal="right"/>
    </xf>
    <xf numFmtId="2" fontId="3" fillId="39" borderId="25" xfId="0" applyNumberFormat="1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18" fillId="35" borderId="2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wrapText="1"/>
      <protection/>
    </xf>
    <xf numFmtId="196" fontId="3" fillId="39" borderId="0" xfId="59" applyNumberFormat="1" applyFont="1" applyFill="1">
      <alignment/>
      <protection/>
    </xf>
    <xf numFmtId="180" fontId="3" fillId="0" borderId="0" xfId="0" applyNumberFormat="1" applyFont="1" applyFill="1" applyAlignment="1">
      <alignment/>
    </xf>
    <xf numFmtId="180" fontId="10" fillId="0" borderId="0" xfId="59" applyNumberFormat="1" applyFont="1" applyFill="1">
      <alignment/>
      <protection/>
    </xf>
    <xf numFmtId="186" fontId="6" fillId="0" borderId="17" xfId="59" applyNumberFormat="1" applyFont="1" applyFill="1" applyBorder="1" applyAlignment="1">
      <alignment horizontal="right" vertical="center"/>
      <protection/>
    </xf>
    <xf numFmtId="180" fontId="18" fillId="35" borderId="10" xfId="0" applyNumberFormat="1" applyFont="1" applyFill="1" applyBorder="1" applyAlignment="1">
      <alignment horizontal="center" vertical="top" wrapText="1"/>
    </xf>
    <xf numFmtId="180" fontId="6" fillId="35" borderId="0" xfId="57" applyNumberFormat="1" applyFont="1" applyFill="1" applyAlignment="1">
      <alignment horizontal="center" vertical="center"/>
      <protection/>
    </xf>
    <xf numFmtId="180" fontId="6" fillId="35" borderId="0" xfId="57" applyNumberFormat="1" applyFont="1" applyFill="1">
      <alignment/>
      <protection/>
    </xf>
    <xf numFmtId="0" fontId="13" fillId="0" borderId="2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6" fillId="39" borderId="0" xfId="0" applyFont="1" applyFill="1" applyAlignment="1">
      <alignment/>
    </xf>
    <xf numFmtId="0" fontId="13" fillId="39" borderId="10" xfId="0" applyFont="1" applyFill="1" applyBorder="1" applyAlignment="1">
      <alignment horizontal="center" vertical="center" wrapText="1" shrinkToFit="1"/>
    </xf>
    <xf numFmtId="0" fontId="13" fillId="39" borderId="10" xfId="0" applyFont="1" applyFill="1" applyBorder="1" applyAlignment="1">
      <alignment horizontal="left" vertical="center" wrapText="1" shrinkToFit="1"/>
    </xf>
    <xf numFmtId="0" fontId="13" fillId="39" borderId="10" xfId="0" applyFont="1" applyFill="1" applyBorder="1" applyAlignment="1">
      <alignment horizontal="center" vertical="center" wrapText="1" shrinkToFit="1"/>
    </xf>
    <xf numFmtId="0" fontId="13" fillId="35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left" vertical="top" wrapText="1"/>
    </xf>
    <xf numFmtId="181" fontId="6" fillId="0" borderId="10" xfId="0" applyNumberFormat="1" applyFont="1" applyFill="1" applyBorder="1" applyAlignment="1">
      <alignment horizontal="right" wrapText="1"/>
    </xf>
    <xf numFmtId="180" fontId="6" fillId="0" borderId="19" xfId="0" applyNumberFormat="1" applyFont="1" applyFill="1" applyBorder="1" applyAlignment="1">
      <alignment horizontal="right" wrapText="1"/>
    </xf>
    <xf numFmtId="49" fontId="69" fillId="0" borderId="19" xfId="0" applyNumberFormat="1" applyFont="1" applyFill="1" applyBorder="1" applyAlignment="1">
      <alignment horizontal="right"/>
    </xf>
    <xf numFmtId="0" fontId="6" fillId="0" borderId="17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0" fontId="67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right"/>
    </xf>
    <xf numFmtId="49" fontId="69" fillId="0" borderId="10" xfId="0" applyNumberFormat="1" applyFont="1" applyFill="1" applyBorder="1" applyAlignment="1">
      <alignment/>
    </xf>
    <xf numFmtId="49" fontId="69" fillId="40" borderId="10" xfId="0" applyNumberFormat="1" applyFont="1" applyFill="1" applyBorder="1" applyAlignment="1">
      <alignment horizontal="right"/>
    </xf>
    <xf numFmtId="49" fontId="69" fillId="0" borderId="19" xfId="0" applyNumberFormat="1" applyFont="1" applyFill="1" applyBorder="1" applyAlignment="1">
      <alignment/>
    </xf>
    <xf numFmtId="0" fontId="70" fillId="0" borderId="24" xfId="0" applyFont="1" applyBorder="1" applyAlignment="1">
      <alignment/>
    </xf>
    <xf numFmtId="0" fontId="70" fillId="0" borderId="10" xfId="0" applyFont="1" applyBorder="1" applyAlignment="1">
      <alignment/>
    </xf>
    <xf numFmtId="49" fontId="69" fillId="0" borderId="10" xfId="0" applyNumberFormat="1" applyFont="1" applyFill="1" applyBorder="1" applyAlignment="1">
      <alignment horizontal="right"/>
    </xf>
    <xf numFmtId="49" fontId="69" fillId="39" borderId="10" xfId="0" applyNumberFormat="1" applyFont="1" applyFill="1" applyBorder="1" applyAlignment="1">
      <alignment horizontal="right"/>
    </xf>
    <xf numFmtId="49" fontId="69" fillId="41" borderId="23" xfId="0" applyNumberFormat="1" applyFont="1" applyFill="1" applyBorder="1" applyAlignment="1">
      <alignment horizontal="left"/>
    </xf>
    <xf numFmtId="0" fontId="71" fillId="41" borderId="10" xfId="0" applyFont="1" applyFill="1" applyBorder="1" applyAlignment="1">
      <alignment horizontal="right"/>
    </xf>
    <xf numFmtId="49" fontId="69" fillId="41" borderId="13" xfId="0" applyNumberFormat="1" applyFont="1" applyFill="1" applyBorder="1" applyAlignment="1">
      <alignment horizontal="right"/>
    </xf>
    <xf numFmtId="0" fontId="70" fillId="41" borderId="13" xfId="0" applyFont="1" applyFill="1" applyBorder="1" applyAlignment="1">
      <alignment horizontal="righ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right"/>
    </xf>
    <xf numFmtId="49" fontId="69" fillId="0" borderId="13" xfId="0" applyNumberFormat="1" applyFont="1" applyFill="1" applyBorder="1" applyAlignment="1">
      <alignment horizontal="right"/>
    </xf>
    <xf numFmtId="49" fontId="69" fillId="0" borderId="10" xfId="0" applyNumberFormat="1" applyFont="1" applyFill="1" applyBorder="1" applyAlignment="1">
      <alignment horizontal="left"/>
    </xf>
    <xf numFmtId="0" fontId="70" fillId="39" borderId="10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right" indent="4"/>
    </xf>
    <xf numFmtId="0" fontId="72" fillId="0" borderId="10" xfId="0" applyFont="1" applyFill="1" applyBorder="1" applyAlignment="1">
      <alignment horizontal="left" indent="4"/>
    </xf>
    <xf numFmtId="49" fontId="72" fillId="35" borderId="10" xfId="0" applyNumberFormat="1" applyFont="1" applyFill="1" applyBorder="1" applyAlignment="1">
      <alignment horizontal="right" indent="4"/>
    </xf>
    <xf numFmtId="0" fontId="72" fillId="35" borderId="10" xfId="0" applyFont="1" applyFill="1" applyBorder="1" applyAlignment="1">
      <alignment horizontal="left" indent="4"/>
    </xf>
    <xf numFmtId="49" fontId="72" fillId="35" borderId="10" xfId="0" applyNumberFormat="1" applyFont="1" applyFill="1" applyBorder="1" applyAlignment="1">
      <alignment horizontal="left" wrapText="1" indent="4"/>
    </xf>
    <xf numFmtId="49" fontId="72" fillId="0" borderId="10" xfId="0" applyNumberFormat="1" applyFont="1" applyFill="1" applyBorder="1" applyAlignment="1">
      <alignment horizontal="left" indent="4"/>
    </xf>
    <xf numFmtId="0" fontId="72" fillId="0" borderId="10" xfId="0" applyFont="1" applyFill="1" applyBorder="1" applyAlignment="1">
      <alignment horizontal="right" indent="4"/>
    </xf>
    <xf numFmtId="181" fontId="6" fillId="0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left" shrinkToFit="1"/>
    </xf>
    <xf numFmtId="0" fontId="13" fillId="0" borderId="12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shrinkToFit="1"/>
    </xf>
    <xf numFmtId="0" fontId="15" fillId="0" borderId="0" xfId="0" applyFont="1" applyFill="1" applyAlignment="1">
      <alignment horizontal="left" shrinkToFit="1"/>
    </xf>
    <xf numFmtId="0" fontId="6" fillId="0" borderId="12" xfId="0" applyFont="1" applyFill="1" applyBorder="1" applyAlignment="1">
      <alignment wrapText="1"/>
    </xf>
    <xf numFmtId="180" fontId="6" fillId="0" borderId="12" xfId="0" applyNumberFormat="1" applyFont="1" applyFill="1" applyBorder="1" applyAlignment="1">
      <alignment horizontal="right" wrapText="1"/>
    </xf>
    <xf numFmtId="0" fontId="16" fillId="0" borderId="16" xfId="0" applyFont="1" applyFill="1" applyBorder="1" applyAlignment="1">
      <alignment wrapText="1"/>
    </xf>
    <xf numFmtId="181" fontId="7" fillId="0" borderId="16" xfId="57" applyNumberFormat="1" applyFont="1" applyFill="1" applyBorder="1" applyAlignment="1">
      <alignment horizontal="right"/>
      <protection/>
    </xf>
    <xf numFmtId="180" fontId="18" fillId="0" borderId="0" xfId="57" applyNumberFormat="1" applyFont="1" applyFill="1">
      <alignment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7" fontId="6" fillId="0" borderId="19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top" wrapText="1"/>
    </xf>
    <xf numFmtId="181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9" fillId="0" borderId="19" xfId="0" applyNumberFormat="1" applyFont="1" applyFill="1" applyBorder="1" applyAlignment="1">
      <alignment horizontal="right"/>
    </xf>
    <xf numFmtId="0" fontId="67" fillId="0" borderId="24" xfId="0" applyFont="1" applyFill="1" applyBorder="1" applyAlignment="1">
      <alignment/>
    </xf>
    <xf numFmtId="0" fontId="19" fillId="35" borderId="17" xfId="0" applyFont="1" applyFill="1" applyBorder="1" applyAlignment="1">
      <alignment horizontal="justify" vertical="center" wrapText="1"/>
    </xf>
    <xf numFmtId="0" fontId="18" fillId="35" borderId="17" xfId="0" applyFont="1" applyFill="1" applyBorder="1" applyAlignment="1">
      <alignment horizontal="justify" vertical="center" wrapText="1"/>
    </xf>
    <xf numFmtId="0" fontId="6" fillId="35" borderId="0" xfId="57" applyFont="1" applyFill="1" applyBorder="1" applyAlignment="1">
      <alignment wrapText="1"/>
      <protection/>
    </xf>
    <xf numFmtId="0" fontId="18" fillId="0" borderId="10" xfId="0" applyFont="1" applyFill="1" applyBorder="1" applyAlignment="1">
      <alignment horizontal="left" vertical="center" wrapText="1" shrinkToFit="1"/>
    </xf>
    <xf numFmtId="180" fontId="6" fillId="35" borderId="10" xfId="0" applyNumberFormat="1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top" wrapText="1"/>
    </xf>
    <xf numFmtId="180" fontId="18" fillId="35" borderId="10" xfId="57" applyNumberFormat="1" applyFont="1" applyFill="1" applyBorder="1" applyAlignment="1">
      <alignment horizontal="center" vertical="center"/>
      <protection/>
    </xf>
    <xf numFmtId="180" fontId="18" fillId="35" borderId="10" xfId="57" applyNumberFormat="1" applyFont="1" applyFill="1" applyBorder="1" applyAlignment="1">
      <alignment horizontal="center"/>
      <protection/>
    </xf>
    <xf numFmtId="181" fontId="6" fillId="0" borderId="19" xfId="56" applyNumberFormat="1" applyFont="1" applyFill="1" applyBorder="1" applyAlignment="1">
      <alignment wrapText="1"/>
      <protection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justify" vertical="center" wrapText="1"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57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13" fillId="35" borderId="13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184" fontId="6" fillId="0" borderId="0" xfId="57" applyNumberFormat="1" applyFont="1" applyFill="1" applyAlignment="1">
      <alignment horizontal="left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82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182" fontId="6" fillId="0" borderId="11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23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88" fontId="6" fillId="0" borderId="11" xfId="0" applyNumberFormat="1" applyFont="1" applyFill="1" applyBorder="1" applyAlignment="1">
      <alignment horizontal="center" wrapText="1"/>
    </xf>
    <xf numFmtId="49" fontId="69" fillId="0" borderId="19" xfId="0" applyNumberFormat="1" applyFont="1" applyFill="1" applyBorder="1" applyAlignment="1">
      <alignment horizontal="left"/>
    </xf>
    <xf numFmtId="0" fontId="70" fillId="0" borderId="24" xfId="0" applyFont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2" fontId="3" fillId="0" borderId="25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2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69" fillId="0" borderId="19" xfId="0" applyNumberFormat="1" applyFont="1" applyFill="1" applyBorder="1" applyAlignment="1">
      <alignment horizontal="right"/>
    </xf>
    <xf numFmtId="0" fontId="70" fillId="0" borderId="24" xfId="0" applyFont="1" applyBorder="1" applyAlignment="1">
      <alignment/>
    </xf>
    <xf numFmtId="49" fontId="69" fillId="39" borderId="19" xfId="0" applyNumberFormat="1" applyFont="1" applyFill="1" applyBorder="1" applyAlignment="1">
      <alignment horizontal="left"/>
    </xf>
    <xf numFmtId="0" fontId="70" fillId="39" borderId="24" xfId="0" applyFont="1" applyFill="1" applyBorder="1" applyAlignment="1">
      <alignment horizontal="left"/>
    </xf>
    <xf numFmtId="0" fontId="0" fillId="0" borderId="0" xfId="0" applyAlignment="1">
      <alignment/>
    </xf>
    <xf numFmtId="0" fontId="7" fillId="35" borderId="0" xfId="59" applyFont="1" applyFill="1" applyAlignment="1">
      <alignment horizontal="center"/>
      <protection/>
    </xf>
    <xf numFmtId="0" fontId="24" fillId="35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6" xfId="59" applyFont="1" applyBorder="1" applyAlignment="1">
      <alignment horizontal="center" vertical="justify" wrapText="1"/>
      <protection/>
    </xf>
    <xf numFmtId="0" fontId="6" fillId="0" borderId="17" xfId="59" applyFont="1" applyBorder="1" applyAlignment="1">
      <alignment horizontal="center" vertical="justify" wrapText="1"/>
      <protection/>
    </xf>
    <xf numFmtId="0" fontId="24" fillId="35" borderId="0" xfId="0" applyFont="1" applyFill="1" applyAlignment="1">
      <alignment horizontal="center"/>
    </xf>
    <xf numFmtId="0" fontId="6" fillId="0" borderId="11" xfId="59" applyFont="1" applyBorder="1" applyAlignment="1">
      <alignment horizontal="center" vertical="justify"/>
      <protection/>
    </xf>
    <xf numFmtId="0" fontId="6" fillId="0" borderId="16" xfId="59" applyFont="1" applyBorder="1" applyAlignment="1">
      <alignment horizontal="center" vertical="justify"/>
      <protection/>
    </xf>
    <xf numFmtId="0" fontId="6" fillId="0" borderId="17" xfId="59" applyFont="1" applyBorder="1" applyAlignment="1">
      <alignment horizontal="center" vertical="justify"/>
      <protection/>
    </xf>
    <xf numFmtId="0" fontId="6" fillId="0" borderId="0" xfId="59" applyFont="1" applyFill="1" applyAlignment="1">
      <alignment horizontal="left"/>
      <protection/>
    </xf>
    <xf numFmtId="0" fontId="7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6" fillId="0" borderId="19" xfId="59" applyFont="1" applyBorder="1" applyAlignment="1">
      <alignment horizontal="center" vertical="justify" wrapText="1"/>
      <protection/>
    </xf>
    <xf numFmtId="0" fontId="6" fillId="0" borderId="19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80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1" fontId="6" fillId="0" borderId="0" xfId="0" applyNumberFormat="1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8" xfId="59" applyFont="1" applyBorder="1" applyAlignment="1">
      <alignment horizontal="left" wrapText="1"/>
      <protection/>
    </xf>
    <xf numFmtId="0" fontId="6" fillId="0" borderId="2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6" fillId="0" borderId="25" xfId="59" applyFont="1" applyBorder="1" applyAlignment="1">
      <alignment horizontal="left" wrapText="1"/>
      <protection/>
    </xf>
    <xf numFmtId="0" fontId="6" fillId="0" borderId="29" xfId="0" applyFont="1" applyBorder="1" applyAlignment="1">
      <alignment/>
    </xf>
    <xf numFmtId="0" fontId="6" fillId="0" borderId="0" xfId="57" applyFont="1" applyFill="1" applyBorder="1" applyAlignment="1">
      <alignment horizontal="left" wrapText="1"/>
      <protection/>
    </xf>
    <xf numFmtId="0" fontId="6" fillId="0" borderId="1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4"/>
  <sheetViews>
    <sheetView view="pageBreakPreview" zoomScale="65" zoomScaleSheetLayoutView="65" zoomScalePageLayoutView="26" workbookViewId="0" topLeftCell="A5">
      <selection activeCell="C8" sqref="C8"/>
    </sheetView>
  </sheetViews>
  <sheetFormatPr defaultColWidth="25.375" defaultRowHeight="12.75"/>
  <cols>
    <col min="1" max="1" width="15.00390625" style="11" customWidth="1"/>
    <col min="2" max="2" width="31.25390625" style="10" customWidth="1"/>
    <col min="3" max="3" width="71.875" style="11" customWidth="1"/>
    <col min="4" max="4" width="22.375" style="11" customWidth="1"/>
    <col min="5" max="16384" width="25.375" style="11" customWidth="1"/>
  </cols>
  <sheetData>
    <row r="1" ht="23.25" customHeight="1" hidden="1">
      <c r="C1" s="51" t="s">
        <v>178</v>
      </c>
    </row>
    <row r="2" ht="19.5" customHeight="1" hidden="1">
      <c r="C2" s="51" t="s">
        <v>179</v>
      </c>
    </row>
    <row r="3" ht="18.75" customHeight="1" hidden="1">
      <c r="C3" s="51" t="s">
        <v>180</v>
      </c>
    </row>
    <row r="4" ht="22.5" customHeight="1" hidden="1">
      <c r="C4" s="51" t="s">
        <v>696</v>
      </c>
    </row>
    <row r="5" ht="12.75" customHeight="1">
      <c r="C5" s="35"/>
    </row>
    <row r="6" ht="18.75">
      <c r="C6" s="51" t="s">
        <v>743</v>
      </c>
    </row>
    <row r="7" ht="18.75">
      <c r="C7" s="51" t="s">
        <v>179</v>
      </c>
    </row>
    <row r="8" ht="18.75">
      <c r="C8" s="51" t="s">
        <v>744</v>
      </c>
    </row>
    <row r="9" ht="18.75">
      <c r="C9" s="51"/>
    </row>
    <row r="10" ht="18.75">
      <c r="C10" s="51"/>
    </row>
    <row r="11" ht="18.75">
      <c r="C11" s="35"/>
    </row>
    <row r="12" spans="1:3" ht="80.25" customHeight="1">
      <c r="A12" s="575" t="s">
        <v>448</v>
      </c>
      <c r="B12" s="575"/>
      <c r="C12" s="575"/>
    </row>
    <row r="13" ht="18.75">
      <c r="C13" s="10"/>
    </row>
    <row r="14" spans="1:3" ht="41.25" customHeight="1">
      <c r="A14" s="576" t="s">
        <v>33</v>
      </c>
      <c r="B14" s="577"/>
      <c r="C14" s="578" t="s">
        <v>440</v>
      </c>
    </row>
    <row r="15" spans="1:3" ht="281.25">
      <c r="A15" s="17" t="s">
        <v>546</v>
      </c>
      <c r="B15" s="61" t="s">
        <v>547</v>
      </c>
      <c r="C15" s="579"/>
    </row>
    <row r="16" spans="1:3" ht="18.75">
      <c r="A16" s="62">
        <v>1</v>
      </c>
      <c r="B16" s="62">
        <v>2</v>
      </c>
      <c r="C16" s="62">
        <v>3</v>
      </c>
    </row>
    <row r="17" spans="1:3" ht="18.75" hidden="1">
      <c r="A17" s="75">
        <v>805</v>
      </c>
      <c r="B17" s="62"/>
      <c r="C17" s="76" t="s">
        <v>89</v>
      </c>
    </row>
    <row r="18" spans="1:3" ht="49.5" customHeight="1" hidden="1">
      <c r="A18" s="65">
        <v>805</v>
      </c>
      <c r="B18" s="65" t="s">
        <v>82</v>
      </c>
      <c r="C18" s="68" t="s">
        <v>83</v>
      </c>
    </row>
    <row r="19" spans="1:3" ht="38.25" customHeight="1" hidden="1">
      <c r="A19" s="77">
        <v>808</v>
      </c>
      <c r="B19" s="65"/>
      <c r="C19" s="78" t="s">
        <v>90</v>
      </c>
    </row>
    <row r="20" spans="1:3" ht="41.25" customHeight="1" hidden="1">
      <c r="A20" s="65">
        <v>808</v>
      </c>
      <c r="B20" s="65" t="s">
        <v>82</v>
      </c>
      <c r="C20" s="68" t="s">
        <v>83</v>
      </c>
    </row>
    <row r="21" spans="1:3" ht="85.5" customHeight="1" hidden="1">
      <c r="A21" s="65">
        <v>808</v>
      </c>
      <c r="B21" s="65" t="s">
        <v>201</v>
      </c>
      <c r="C21" s="68" t="s">
        <v>202</v>
      </c>
    </row>
    <row r="22" spans="1:3" ht="22.5" customHeight="1" hidden="1">
      <c r="A22" s="77">
        <v>816</v>
      </c>
      <c r="B22" s="65"/>
      <c r="C22" s="78" t="s">
        <v>91</v>
      </c>
    </row>
    <row r="23" spans="1:3" ht="100.5" customHeight="1" hidden="1">
      <c r="A23" s="65">
        <v>816</v>
      </c>
      <c r="B23" s="65" t="s">
        <v>84</v>
      </c>
      <c r="C23" s="172" t="s">
        <v>531</v>
      </c>
    </row>
    <row r="24" spans="1:3" ht="37.5">
      <c r="A24" s="79">
        <v>821</v>
      </c>
      <c r="B24" s="62"/>
      <c r="C24" s="477" t="s">
        <v>92</v>
      </c>
    </row>
    <row r="25" spans="1:3" ht="112.5" hidden="1">
      <c r="A25" s="420">
        <v>821</v>
      </c>
      <c r="B25" s="420" t="s">
        <v>38</v>
      </c>
      <c r="C25" s="478" t="s">
        <v>39</v>
      </c>
    </row>
    <row r="26" spans="1:3" ht="112.5" hidden="1">
      <c r="A26" s="420">
        <v>821</v>
      </c>
      <c r="B26" s="420" t="s">
        <v>40</v>
      </c>
      <c r="C26" s="478" t="s">
        <v>41</v>
      </c>
    </row>
    <row r="27" spans="1:3" ht="112.5" hidden="1">
      <c r="A27" s="420">
        <v>821</v>
      </c>
      <c r="B27" s="420" t="s">
        <v>42</v>
      </c>
      <c r="C27" s="478" t="s">
        <v>43</v>
      </c>
    </row>
    <row r="28" spans="1:3" ht="140.25" customHeight="1" hidden="1">
      <c r="A28" s="420">
        <v>821</v>
      </c>
      <c r="B28" s="420" t="s">
        <v>44</v>
      </c>
      <c r="C28" s="478" t="s">
        <v>45</v>
      </c>
    </row>
    <row r="29" spans="1:3" ht="125.25" customHeight="1" hidden="1">
      <c r="A29" s="420">
        <v>821</v>
      </c>
      <c r="B29" s="420" t="s">
        <v>46</v>
      </c>
      <c r="C29" s="478" t="s">
        <v>47</v>
      </c>
    </row>
    <row r="30" spans="1:3" ht="141.75" customHeight="1">
      <c r="A30" s="420">
        <v>821</v>
      </c>
      <c r="B30" s="420" t="s">
        <v>204</v>
      </c>
      <c r="C30" s="450" t="s">
        <v>318</v>
      </c>
    </row>
    <row r="31" spans="1:3" ht="57.75" customHeight="1" hidden="1">
      <c r="A31" s="420">
        <v>821</v>
      </c>
      <c r="B31" s="420" t="s">
        <v>63</v>
      </c>
      <c r="C31" s="478" t="s">
        <v>79</v>
      </c>
    </row>
    <row r="32" spans="1:3" ht="99.75" customHeight="1">
      <c r="A32" s="420">
        <v>821</v>
      </c>
      <c r="B32" s="420" t="s">
        <v>81</v>
      </c>
      <c r="C32" s="450" t="s">
        <v>319</v>
      </c>
    </row>
    <row r="33" spans="1:3" s="472" customFormat="1" ht="78.75" customHeight="1" hidden="1">
      <c r="A33" s="473">
        <v>821</v>
      </c>
      <c r="B33" s="475" t="s">
        <v>607</v>
      </c>
      <c r="C33" s="474" t="s">
        <v>202</v>
      </c>
    </row>
    <row r="34" spans="1:3" ht="52.5" customHeight="1">
      <c r="A34" s="77">
        <v>910</v>
      </c>
      <c r="B34" s="155"/>
      <c r="C34" s="320" t="s">
        <v>494</v>
      </c>
    </row>
    <row r="35" spans="1:3" ht="143.25" customHeight="1">
      <c r="A35" s="167">
        <v>910</v>
      </c>
      <c r="B35" s="155" t="s">
        <v>689</v>
      </c>
      <c r="C35" s="156" t="s">
        <v>690</v>
      </c>
    </row>
    <row r="36" spans="1:3" ht="278.25" customHeight="1">
      <c r="A36" s="167">
        <v>910</v>
      </c>
      <c r="B36" s="155" t="s">
        <v>623</v>
      </c>
      <c r="C36" s="156" t="s">
        <v>692</v>
      </c>
    </row>
    <row r="37" spans="1:3" ht="103.5" customHeight="1">
      <c r="A37" s="167">
        <v>910</v>
      </c>
      <c r="B37" s="155" t="s">
        <v>624</v>
      </c>
      <c r="C37" s="156" t="s">
        <v>691</v>
      </c>
    </row>
    <row r="38" spans="1:3" ht="50.25" customHeight="1" hidden="1">
      <c r="A38" s="167">
        <v>910</v>
      </c>
      <c r="B38" s="155" t="s">
        <v>82</v>
      </c>
      <c r="C38" s="156" t="s">
        <v>495</v>
      </c>
    </row>
    <row r="39" spans="1:3" s="80" customFormat="1" ht="40.5" customHeight="1">
      <c r="A39" s="77">
        <v>992</v>
      </c>
      <c r="B39" s="63"/>
      <c r="C39" s="64" t="s">
        <v>65</v>
      </c>
    </row>
    <row r="40" spans="1:3" s="80" customFormat="1" ht="101.25" customHeight="1" hidden="1">
      <c r="A40" s="65">
        <v>992</v>
      </c>
      <c r="B40" s="66" t="s">
        <v>205</v>
      </c>
      <c r="C40" s="54" t="s">
        <v>206</v>
      </c>
    </row>
    <row r="41" spans="1:3" s="80" customFormat="1" ht="121.5" customHeight="1" hidden="1">
      <c r="A41" s="65">
        <v>992</v>
      </c>
      <c r="B41" s="66" t="s">
        <v>207</v>
      </c>
      <c r="C41" s="54" t="s">
        <v>208</v>
      </c>
    </row>
    <row r="42" spans="1:3" s="80" customFormat="1" ht="117" customHeight="1" hidden="1">
      <c r="A42" s="65">
        <v>992</v>
      </c>
      <c r="B42" s="66" t="s">
        <v>209</v>
      </c>
      <c r="C42" s="54" t="s">
        <v>210</v>
      </c>
    </row>
    <row r="43" spans="1:3" s="80" customFormat="1" ht="95.25" customHeight="1" hidden="1">
      <c r="A43" s="65">
        <v>992</v>
      </c>
      <c r="B43" s="66" t="s">
        <v>211</v>
      </c>
      <c r="C43" s="54" t="s">
        <v>212</v>
      </c>
    </row>
    <row r="44" spans="1:3" s="80" customFormat="1" ht="91.5" customHeight="1">
      <c r="A44" s="65">
        <v>992</v>
      </c>
      <c r="B44" s="66" t="s">
        <v>34</v>
      </c>
      <c r="C44" s="67" t="s">
        <v>320</v>
      </c>
    </row>
    <row r="45" spans="1:3" s="80" customFormat="1" ht="78.75" customHeight="1">
      <c r="A45" s="65">
        <v>992</v>
      </c>
      <c r="B45" s="65" t="s">
        <v>35</v>
      </c>
      <c r="C45" s="172" t="s">
        <v>321</v>
      </c>
    </row>
    <row r="46" spans="1:3" s="80" customFormat="1" ht="43.5" customHeight="1" hidden="1">
      <c r="A46" s="65">
        <v>992</v>
      </c>
      <c r="B46" s="65" t="s">
        <v>36</v>
      </c>
      <c r="C46" s="172" t="s">
        <v>322</v>
      </c>
    </row>
    <row r="47" spans="1:3" s="80" customFormat="1" ht="62.25" customHeight="1">
      <c r="A47" s="65">
        <v>992</v>
      </c>
      <c r="B47" s="65" t="s">
        <v>37</v>
      </c>
      <c r="C47" s="67" t="s">
        <v>323</v>
      </c>
    </row>
    <row r="48" spans="1:3" s="80" customFormat="1" ht="105.75" customHeight="1" hidden="1">
      <c r="A48" s="65">
        <v>992</v>
      </c>
      <c r="B48" s="167" t="s">
        <v>161</v>
      </c>
      <c r="C48" s="67" t="s">
        <v>324</v>
      </c>
    </row>
    <row r="49" spans="1:3" s="80" customFormat="1" ht="78.75" customHeight="1">
      <c r="A49" s="65">
        <v>992</v>
      </c>
      <c r="B49" s="167" t="s">
        <v>162</v>
      </c>
      <c r="C49" s="67" t="s">
        <v>325</v>
      </c>
    </row>
    <row r="50" spans="1:3" s="80" customFormat="1" ht="94.5" customHeight="1">
      <c r="A50" s="65">
        <v>992</v>
      </c>
      <c r="B50" s="65" t="s">
        <v>158</v>
      </c>
      <c r="C50" s="67" t="s">
        <v>326</v>
      </c>
    </row>
    <row r="51" spans="1:3" s="80" customFormat="1" ht="65.25" customHeight="1">
      <c r="A51" s="65">
        <v>992</v>
      </c>
      <c r="B51" s="65" t="s">
        <v>48</v>
      </c>
      <c r="C51" s="172" t="s">
        <v>327</v>
      </c>
    </row>
    <row r="52" spans="1:3" s="170" customFormat="1" ht="99" customHeight="1">
      <c r="A52" s="168">
        <v>992</v>
      </c>
      <c r="B52" s="168" t="s">
        <v>49</v>
      </c>
      <c r="C52" s="169" t="s">
        <v>328</v>
      </c>
    </row>
    <row r="53" spans="1:3" s="80" customFormat="1" ht="119.25" customHeight="1" hidden="1">
      <c r="A53" s="65">
        <v>992</v>
      </c>
      <c r="B53" s="65" t="s">
        <v>50</v>
      </c>
      <c r="C53" s="67" t="s">
        <v>51</v>
      </c>
    </row>
    <row r="54" spans="1:3" s="541" customFormat="1" ht="98.25" customHeight="1">
      <c r="A54" s="420">
        <v>992</v>
      </c>
      <c r="B54" s="449" t="s">
        <v>163</v>
      </c>
      <c r="C54" s="540" t="s">
        <v>441</v>
      </c>
    </row>
    <row r="55" spans="1:5" s="80" customFormat="1" ht="90.75" customHeight="1" hidden="1">
      <c r="A55" s="65">
        <v>992</v>
      </c>
      <c r="B55" s="65" t="s">
        <v>52</v>
      </c>
      <c r="C55" s="67" t="s">
        <v>329</v>
      </c>
      <c r="E55" s="81"/>
    </row>
    <row r="56" spans="1:3" s="447" customFormat="1" ht="43.5" customHeight="1">
      <c r="A56" s="420">
        <v>992</v>
      </c>
      <c r="B56" s="420" t="s">
        <v>53</v>
      </c>
      <c r="C56" s="540" t="s">
        <v>330</v>
      </c>
    </row>
    <row r="57" spans="1:4" s="80" customFormat="1" ht="62.25" customHeight="1">
      <c r="A57" s="420">
        <v>992</v>
      </c>
      <c r="B57" s="420" t="s">
        <v>54</v>
      </c>
      <c r="C57" s="540" t="s">
        <v>331</v>
      </c>
      <c r="D57" s="80" t="s">
        <v>677</v>
      </c>
    </row>
    <row r="58" spans="1:3" s="447" customFormat="1" ht="41.25" customHeight="1">
      <c r="A58" s="420">
        <v>992</v>
      </c>
      <c r="B58" s="449" t="s">
        <v>489</v>
      </c>
      <c r="C58" s="450" t="s">
        <v>491</v>
      </c>
    </row>
    <row r="59" spans="1:3" s="80" customFormat="1" ht="39" customHeight="1" hidden="1">
      <c r="A59" s="65">
        <v>992</v>
      </c>
      <c r="B59" s="65" t="s">
        <v>55</v>
      </c>
      <c r="C59" s="172" t="s">
        <v>332</v>
      </c>
    </row>
    <row r="60" spans="1:3" s="80" customFormat="1" ht="114.75" customHeight="1">
      <c r="A60" s="65">
        <v>992</v>
      </c>
      <c r="B60" s="65" t="s">
        <v>164</v>
      </c>
      <c r="C60" s="182" t="s">
        <v>333</v>
      </c>
    </row>
    <row r="61" spans="1:3" s="80" customFormat="1" ht="114" customHeight="1">
      <c r="A61" s="65">
        <v>992</v>
      </c>
      <c r="B61" s="167" t="s">
        <v>560</v>
      </c>
      <c r="C61" s="182" t="s">
        <v>334</v>
      </c>
    </row>
    <row r="62" spans="1:3" s="80" customFormat="1" ht="101.25" customHeight="1">
      <c r="A62" s="65">
        <v>992</v>
      </c>
      <c r="B62" s="66" t="s">
        <v>56</v>
      </c>
      <c r="C62" s="67" t="s">
        <v>335</v>
      </c>
    </row>
    <row r="63" spans="1:3" s="80" customFormat="1" ht="104.25" customHeight="1">
      <c r="A63" s="65">
        <v>992</v>
      </c>
      <c r="B63" s="65" t="s">
        <v>57</v>
      </c>
      <c r="C63" s="67" t="s">
        <v>336</v>
      </c>
    </row>
    <row r="64" spans="1:3" s="80" customFormat="1" ht="114.75" customHeight="1">
      <c r="A64" s="65">
        <v>992</v>
      </c>
      <c r="B64" s="318" t="s">
        <v>58</v>
      </c>
      <c r="C64" s="67" t="s">
        <v>337</v>
      </c>
    </row>
    <row r="65" spans="1:3" s="80" customFormat="1" ht="121.5" customHeight="1">
      <c r="A65" s="420">
        <v>992</v>
      </c>
      <c r="B65" s="65" t="s">
        <v>59</v>
      </c>
      <c r="C65" s="67" t="s">
        <v>450</v>
      </c>
    </row>
    <row r="66" spans="1:3" s="80" customFormat="1" ht="87" customHeight="1" hidden="1">
      <c r="A66" s="420">
        <v>992</v>
      </c>
      <c r="B66" s="65" t="s">
        <v>60</v>
      </c>
      <c r="C66" s="172" t="s">
        <v>338</v>
      </c>
    </row>
    <row r="67" spans="1:3" s="80" customFormat="1" ht="82.5" customHeight="1" hidden="1">
      <c r="A67" s="420">
        <v>992</v>
      </c>
      <c r="B67" s="65" t="s">
        <v>61</v>
      </c>
      <c r="C67" s="172" t="s">
        <v>339</v>
      </c>
    </row>
    <row r="68" spans="1:3" s="80" customFormat="1" ht="41.25" customHeight="1" hidden="1">
      <c r="A68" s="420">
        <v>992</v>
      </c>
      <c r="B68" s="65" t="s">
        <v>62</v>
      </c>
      <c r="C68" s="172" t="s">
        <v>340</v>
      </c>
    </row>
    <row r="69" spans="1:3" s="80" customFormat="1" ht="70.5" customHeight="1">
      <c r="A69" s="420">
        <v>992</v>
      </c>
      <c r="B69" s="65" t="s">
        <v>80</v>
      </c>
      <c r="C69" s="172" t="s">
        <v>341</v>
      </c>
    </row>
    <row r="70" spans="1:4" s="80" customFormat="1" ht="105" customHeight="1">
      <c r="A70" s="420">
        <v>992</v>
      </c>
      <c r="B70" s="167" t="s">
        <v>669</v>
      </c>
      <c r="C70" s="172" t="s">
        <v>693</v>
      </c>
      <c r="D70" s="537" t="s">
        <v>670</v>
      </c>
    </row>
    <row r="71" spans="1:3" s="447" customFormat="1" ht="62.25" customHeight="1" hidden="1">
      <c r="A71" s="420">
        <v>992</v>
      </c>
      <c r="B71" s="475" t="s">
        <v>578</v>
      </c>
      <c r="C71" s="474" t="s">
        <v>342</v>
      </c>
    </row>
    <row r="72" spans="1:3" s="80" customFormat="1" ht="42.75" customHeight="1">
      <c r="A72" s="420">
        <v>992</v>
      </c>
      <c r="B72" s="168" t="s">
        <v>86</v>
      </c>
      <c r="C72" s="169" t="s">
        <v>343</v>
      </c>
    </row>
    <row r="73" spans="1:3" s="80" customFormat="1" ht="83.25" customHeight="1">
      <c r="A73" s="65">
        <v>992</v>
      </c>
      <c r="B73" s="65" t="s">
        <v>85</v>
      </c>
      <c r="C73" s="172" t="s">
        <v>344</v>
      </c>
    </row>
    <row r="74" spans="1:3" s="170" customFormat="1" ht="41.25" customHeight="1" hidden="1">
      <c r="A74" s="168">
        <v>992</v>
      </c>
      <c r="B74" s="168" t="s">
        <v>86</v>
      </c>
      <c r="C74" s="177" t="s">
        <v>87</v>
      </c>
    </row>
    <row r="75" spans="1:3" s="80" customFormat="1" ht="28.5" customHeight="1">
      <c r="A75" s="65">
        <v>992</v>
      </c>
      <c r="B75" s="167" t="s">
        <v>556</v>
      </c>
      <c r="C75" s="172" t="s">
        <v>554</v>
      </c>
    </row>
    <row r="76" spans="1:3" s="80" customFormat="1" ht="71.25" customHeight="1">
      <c r="A76" s="420">
        <v>992</v>
      </c>
      <c r="B76" s="449" t="s">
        <v>558</v>
      </c>
      <c r="C76" s="450" t="s">
        <v>625</v>
      </c>
    </row>
    <row r="77" spans="1:3" s="447" customFormat="1" ht="44.25" customHeight="1">
      <c r="A77" s="420">
        <v>992</v>
      </c>
      <c r="B77" s="449" t="s">
        <v>593</v>
      </c>
      <c r="C77" s="450" t="s">
        <v>345</v>
      </c>
    </row>
    <row r="78" spans="1:3" s="447" customFormat="1" ht="64.5" customHeight="1">
      <c r="A78" s="420">
        <v>992</v>
      </c>
      <c r="B78" s="449" t="s">
        <v>621</v>
      </c>
      <c r="C78" s="450" t="s">
        <v>626</v>
      </c>
    </row>
    <row r="79" spans="1:3" s="80" customFormat="1" ht="52.5" customHeight="1">
      <c r="A79" s="420">
        <v>992</v>
      </c>
      <c r="B79" s="451" t="s">
        <v>605</v>
      </c>
      <c r="C79" s="450" t="s">
        <v>606</v>
      </c>
    </row>
    <row r="80" spans="1:3" s="80" customFormat="1" ht="101.25" customHeight="1">
      <c r="A80" s="420">
        <v>992</v>
      </c>
      <c r="B80" s="451" t="s">
        <v>730</v>
      </c>
      <c r="C80" s="450" t="s">
        <v>731</v>
      </c>
    </row>
    <row r="81" spans="1:3" s="80" customFormat="1" ht="52.5" customHeight="1">
      <c r="A81" s="420">
        <v>992</v>
      </c>
      <c r="B81" s="451" t="s">
        <v>631</v>
      </c>
      <c r="C81" s="450" t="s">
        <v>632</v>
      </c>
    </row>
    <row r="82" spans="1:3" s="447" customFormat="1" ht="37.5" customHeight="1">
      <c r="A82" s="420">
        <v>992</v>
      </c>
      <c r="B82" s="451" t="s">
        <v>559</v>
      </c>
      <c r="C82" s="450" t="s">
        <v>346</v>
      </c>
    </row>
    <row r="83" spans="1:3" s="80" customFormat="1" ht="9" customHeight="1" hidden="1">
      <c r="A83" s="318">
        <v>992</v>
      </c>
      <c r="B83" s="448" t="s">
        <v>605</v>
      </c>
      <c r="C83" s="180" t="s">
        <v>606</v>
      </c>
    </row>
    <row r="84" spans="1:3" s="447" customFormat="1" ht="47.25" customHeight="1">
      <c r="A84" s="318">
        <v>992</v>
      </c>
      <c r="B84" s="448" t="s">
        <v>561</v>
      </c>
      <c r="C84" s="180" t="s">
        <v>348</v>
      </c>
    </row>
    <row r="85" spans="1:3" s="80" customFormat="1" ht="63" customHeight="1">
      <c r="A85" s="65">
        <v>992</v>
      </c>
      <c r="B85" s="66" t="s">
        <v>562</v>
      </c>
      <c r="C85" s="172" t="s">
        <v>347</v>
      </c>
    </row>
    <row r="86" spans="1:3" s="80" customFormat="1" ht="102" customHeight="1">
      <c r="A86" s="65">
        <v>992</v>
      </c>
      <c r="B86" s="66" t="s">
        <v>563</v>
      </c>
      <c r="C86" s="172" t="s">
        <v>467</v>
      </c>
    </row>
    <row r="87" spans="1:3" s="80" customFormat="1" ht="42.75" customHeight="1">
      <c r="A87" s="65">
        <v>992</v>
      </c>
      <c r="B87" s="66" t="s">
        <v>564</v>
      </c>
      <c r="C87" s="172" t="s">
        <v>576</v>
      </c>
    </row>
    <row r="88" spans="1:3" s="80" customFormat="1" ht="40.5" customHeight="1" hidden="1">
      <c r="A88" s="65">
        <v>992</v>
      </c>
      <c r="B88" s="318" t="s">
        <v>159</v>
      </c>
      <c r="C88" s="172" t="s">
        <v>349</v>
      </c>
    </row>
    <row r="89" spans="1:3" s="181" customFormat="1" ht="53.25" customHeight="1" hidden="1">
      <c r="A89" s="178">
        <v>992</v>
      </c>
      <c r="B89" s="179" t="s">
        <v>594</v>
      </c>
      <c r="C89" s="180" t="s">
        <v>596</v>
      </c>
    </row>
    <row r="90" spans="1:3" s="181" customFormat="1" ht="97.5" customHeight="1">
      <c r="A90" s="178">
        <v>992</v>
      </c>
      <c r="B90" s="179" t="s">
        <v>671</v>
      </c>
      <c r="C90" s="180" t="s">
        <v>672</v>
      </c>
    </row>
    <row r="91" spans="1:3" s="181" customFormat="1" ht="46.5" customHeight="1">
      <c r="A91" s="178">
        <v>992</v>
      </c>
      <c r="B91" s="179" t="s">
        <v>555</v>
      </c>
      <c r="C91" s="180" t="s">
        <v>349</v>
      </c>
    </row>
    <row r="92" spans="1:14" s="71" customFormat="1" ht="118.5" customHeight="1">
      <c r="A92" s="70">
        <v>992</v>
      </c>
      <c r="B92" s="386" t="s">
        <v>574</v>
      </c>
      <c r="C92" s="172" t="s">
        <v>350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s="71" customFormat="1" ht="82.5" customHeight="1">
      <c r="A93" s="70">
        <v>992</v>
      </c>
      <c r="B93" s="323" t="s">
        <v>565</v>
      </c>
      <c r="C93" s="172" t="s">
        <v>351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71" customFormat="1" ht="72" customHeight="1">
      <c r="A94" s="65">
        <v>992</v>
      </c>
      <c r="B94" s="167" t="s">
        <v>575</v>
      </c>
      <c r="C94" s="69" t="s">
        <v>508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3" s="80" customFormat="1" ht="33" customHeight="1" hidden="1">
      <c r="A95" s="65">
        <v>992</v>
      </c>
      <c r="B95" s="65" t="s">
        <v>88</v>
      </c>
      <c r="C95" s="172" t="s">
        <v>165</v>
      </c>
    </row>
    <row r="96" spans="1:3" s="80" customFormat="1" ht="43.5" customHeight="1">
      <c r="A96" s="65">
        <v>992</v>
      </c>
      <c r="B96" s="65" t="s">
        <v>176</v>
      </c>
      <c r="C96" s="172" t="s">
        <v>354</v>
      </c>
    </row>
    <row r="97" spans="1:3" s="80" customFormat="1" ht="42" customHeight="1">
      <c r="A97" s="65">
        <v>992</v>
      </c>
      <c r="B97" s="65" t="s">
        <v>177</v>
      </c>
      <c r="C97" s="172" t="s">
        <v>355</v>
      </c>
    </row>
    <row r="98" spans="1:3" s="80" customFormat="1" ht="54.75" customHeight="1" hidden="1">
      <c r="A98" s="580" t="s">
        <v>316</v>
      </c>
      <c r="B98" s="580"/>
      <c r="C98" s="580"/>
    </row>
    <row r="99" spans="1:3" s="80" customFormat="1" ht="30" customHeight="1">
      <c r="A99" s="581" t="s">
        <v>504</v>
      </c>
      <c r="B99" s="581"/>
      <c r="C99" s="581"/>
    </row>
    <row r="100" spans="1:3" s="80" customFormat="1" ht="36.75" customHeight="1">
      <c r="A100" s="157"/>
      <c r="B100" s="319"/>
      <c r="C100" s="319"/>
    </row>
    <row r="101" spans="1:3" s="80" customFormat="1" ht="15" customHeight="1">
      <c r="A101" s="72"/>
      <c r="B101" s="72"/>
      <c r="C101" s="73"/>
    </row>
    <row r="102" spans="1:3" ht="19.5" customHeight="1">
      <c r="A102" s="11" t="s">
        <v>526</v>
      </c>
      <c r="B102" s="25"/>
      <c r="C102" s="29"/>
    </row>
    <row r="103" spans="1:3" ht="18.75">
      <c r="A103" s="74" t="s">
        <v>525</v>
      </c>
      <c r="C103" s="29" t="s">
        <v>292</v>
      </c>
    </row>
    <row r="104" ht="18.75">
      <c r="C104" s="35"/>
    </row>
  </sheetData>
  <sheetProtection/>
  <mergeCells count="5">
    <mergeCell ref="A12:C12"/>
    <mergeCell ref="A14:B14"/>
    <mergeCell ref="C14:C15"/>
    <mergeCell ref="A98:C98"/>
    <mergeCell ref="A99:C99"/>
  </mergeCells>
  <printOptions/>
  <pageMargins left="1.1811023622047245" right="0.1968503937007874" top="0.7874015748031497" bottom="0.5905511811023623" header="0" footer="0"/>
  <pageSetup fitToHeight="4" fitToWidth="1" horizontalDpi="600" verticalDpi="600" orientation="portrait" paperSize="9" scale="63" r:id="rId1"/>
  <rowBreaks count="3" manualBreakCount="3">
    <brk id="33" max="2" man="1"/>
    <brk id="60" max="2" man="1"/>
    <brk id="8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view="pageBreakPreview" zoomScale="60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7.00390625" style="74" customWidth="1"/>
    <col min="2" max="2" width="11.625" style="74" customWidth="1"/>
    <col min="3" max="3" width="5.00390625" style="74" customWidth="1"/>
    <col min="4" max="4" width="16.875" style="74" customWidth="1"/>
    <col min="5" max="5" width="12.875" style="74" customWidth="1"/>
    <col min="6" max="6" width="17.125" style="74" customWidth="1"/>
    <col min="7" max="7" width="16.25390625" style="74" customWidth="1"/>
    <col min="8" max="8" width="19.875" style="74" customWidth="1"/>
    <col min="9" max="9" width="16.375" style="74" customWidth="1"/>
    <col min="10" max="16384" width="9.125" style="74" customWidth="1"/>
  </cols>
  <sheetData>
    <row r="1" spans="7:9" ht="18.75" customHeight="1">
      <c r="G1" s="606" t="s">
        <v>763</v>
      </c>
      <c r="H1" s="607"/>
      <c r="I1" s="607"/>
    </row>
    <row r="2" spans="7:9" ht="18.75">
      <c r="G2" s="582" t="s">
        <v>764</v>
      </c>
      <c r="H2" s="583"/>
      <c r="I2" s="583"/>
    </row>
    <row r="3" spans="7:9" ht="18.75">
      <c r="G3" s="608" t="s">
        <v>765</v>
      </c>
      <c r="H3" s="583"/>
      <c r="I3" s="583"/>
    </row>
    <row r="4" spans="7:9" ht="18.75">
      <c r="G4" s="608"/>
      <c r="H4" s="583"/>
      <c r="I4" s="583"/>
    </row>
    <row r="5" spans="7:9" ht="18.75">
      <c r="G5" s="325"/>
      <c r="H5" s="206"/>
      <c r="I5" s="206"/>
    </row>
    <row r="6" spans="7:9" ht="18.75">
      <c r="G6" s="325"/>
      <c r="H6" s="206"/>
      <c r="I6" s="206"/>
    </row>
    <row r="7" spans="2:9" ht="18.75">
      <c r="B7" s="672" t="s">
        <v>721</v>
      </c>
      <c r="C7" s="672"/>
      <c r="D7" s="672"/>
      <c r="E7" s="672"/>
      <c r="F7" s="672"/>
      <c r="G7" s="672"/>
      <c r="H7" s="672"/>
      <c r="I7" s="672"/>
    </row>
    <row r="8" spans="2:9" ht="18.75">
      <c r="B8" s="672"/>
      <c r="C8" s="672"/>
      <c r="D8" s="672"/>
      <c r="E8" s="672"/>
      <c r="F8" s="672"/>
      <c r="G8" s="672"/>
      <c r="H8" s="672"/>
      <c r="I8" s="672"/>
    </row>
    <row r="9" spans="2:9" ht="18.75">
      <c r="B9" s="672"/>
      <c r="C9" s="672"/>
      <c r="D9" s="672"/>
      <c r="E9" s="672"/>
      <c r="F9" s="672"/>
      <c r="G9" s="672"/>
      <c r="H9" s="672"/>
      <c r="I9" s="672"/>
    </row>
    <row r="10" spans="3:9" ht="18.75">
      <c r="C10" s="140"/>
      <c r="D10" s="140"/>
      <c r="E10" s="140"/>
      <c r="F10" s="140"/>
      <c r="G10" s="140"/>
      <c r="H10" s="140"/>
      <c r="I10" s="140"/>
    </row>
    <row r="11" spans="2:9" ht="18.75">
      <c r="B11" s="673" t="s">
        <v>141</v>
      </c>
      <c r="C11" s="673"/>
      <c r="D11" s="673"/>
      <c r="E11" s="673"/>
      <c r="F11" s="673"/>
      <c r="G11" s="673"/>
      <c r="H11" s="673"/>
      <c r="I11" s="673"/>
    </row>
    <row r="12" spans="2:9" ht="18.75">
      <c r="B12" s="673" t="s">
        <v>728</v>
      </c>
      <c r="C12" s="673"/>
      <c r="D12" s="673"/>
      <c r="E12" s="673"/>
      <c r="F12" s="673"/>
      <c r="G12" s="673"/>
      <c r="H12" s="673"/>
      <c r="I12" s="673"/>
    </row>
    <row r="13" ht="18.75">
      <c r="I13" s="127"/>
    </row>
    <row r="14" spans="1:9" ht="24" customHeight="1">
      <c r="A14" s="678" t="s">
        <v>236</v>
      </c>
      <c r="B14" s="666" t="s">
        <v>142</v>
      </c>
      <c r="C14" s="680"/>
      <c r="D14" s="674" t="s">
        <v>498</v>
      </c>
      <c r="E14" s="674" t="s">
        <v>499</v>
      </c>
      <c r="F14" s="683" t="s">
        <v>143</v>
      </c>
      <c r="G14" s="684"/>
      <c r="H14" s="684"/>
      <c r="I14" s="685"/>
    </row>
    <row r="15" spans="1:13" ht="93.75">
      <c r="A15" s="679"/>
      <c r="B15" s="681"/>
      <c r="C15" s="682"/>
      <c r="D15" s="675"/>
      <c r="E15" s="675"/>
      <c r="F15" s="141" t="s">
        <v>144</v>
      </c>
      <c r="G15" s="141" t="s">
        <v>145</v>
      </c>
      <c r="H15" s="142" t="s">
        <v>500</v>
      </c>
      <c r="I15" s="141" t="s">
        <v>146</v>
      </c>
      <c r="M15" s="143"/>
    </row>
    <row r="16" spans="1:9" ht="18.75">
      <c r="A16" s="33">
        <v>1</v>
      </c>
      <c r="B16" s="659">
        <v>2</v>
      </c>
      <c r="C16" s="660"/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</row>
    <row r="17" spans="1:9" ht="18.75">
      <c r="A17" s="144"/>
      <c r="B17" s="661" t="s">
        <v>147</v>
      </c>
      <c r="C17" s="662"/>
      <c r="D17" s="144"/>
      <c r="E17" s="376">
        <v>0</v>
      </c>
      <c r="F17" s="144"/>
      <c r="G17" s="144"/>
      <c r="H17" s="144"/>
      <c r="I17" s="144"/>
    </row>
    <row r="20" spans="1:9" ht="18.75">
      <c r="A20" s="663" t="s">
        <v>729</v>
      </c>
      <c r="B20" s="664"/>
      <c r="C20" s="664"/>
      <c r="D20" s="664"/>
      <c r="E20" s="664"/>
      <c r="F20" s="664"/>
      <c r="G20" s="664"/>
      <c r="H20" s="664"/>
      <c r="I20" s="664"/>
    </row>
    <row r="21" spans="1:9" ht="18.75">
      <c r="A21" s="664"/>
      <c r="B21" s="664"/>
      <c r="C21" s="664"/>
      <c r="D21" s="664"/>
      <c r="E21" s="664"/>
      <c r="F21" s="664"/>
      <c r="G21" s="664"/>
      <c r="H21" s="664"/>
      <c r="I21" s="664"/>
    </row>
    <row r="22" spans="1:9" ht="18.75">
      <c r="A22" s="664"/>
      <c r="B22" s="664"/>
      <c r="C22" s="664"/>
      <c r="D22" s="664"/>
      <c r="E22" s="664"/>
      <c r="F22" s="664"/>
      <c r="G22" s="664"/>
      <c r="H22" s="664"/>
      <c r="I22" s="664"/>
    </row>
    <row r="23" ht="18.75">
      <c r="I23" s="127"/>
    </row>
    <row r="24" spans="1:9" ht="12.75" customHeight="1">
      <c r="A24" s="666" t="s">
        <v>160</v>
      </c>
      <c r="B24" s="667"/>
      <c r="C24" s="667"/>
      <c r="D24" s="667"/>
      <c r="E24" s="667"/>
      <c r="F24" s="667"/>
      <c r="G24" s="668"/>
      <c r="H24" s="676" t="s">
        <v>148</v>
      </c>
      <c r="I24" s="677"/>
    </row>
    <row r="25" spans="1:9" ht="45" customHeight="1">
      <c r="A25" s="669"/>
      <c r="B25" s="670"/>
      <c r="C25" s="670"/>
      <c r="D25" s="670"/>
      <c r="E25" s="670"/>
      <c r="F25" s="670"/>
      <c r="G25" s="671"/>
      <c r="H25" s="677"/>
      <c r="I25" s="677"/>
    </row>
    <row r="26" spans="1:9" ht="21" customHeight="1">
      <c r="A26" s="665" t="s">
        <v>553</v>
      </c>
      <c r="B26" s="657"/>
      <c r="C26" s="657"/>
      <c r="D26" s="657"/>
      <c r="E26" s="657"/>
      <c r="F26" s="657"/>
      <c r="G26" s="657"/>
      <c r="H26" s="658">
        <v>0</v>
      </c>
      <c r="I26" s="658"/>
    </row>
    <row r="27" spans="1:9" ht="18.75">
      <c r="A27" s="656" t="s">
        <v>147</v>
      </c>
      <c r="B27" s="657"/>
      <c r="C27" s="657"/>
      <c r="D27" s="657"/>
      <c r="E27" s="657"/>
      <c r="F27" s="657"/>
      <c r="G27" s="657"/>
      <c r="H27" s="658">
        <v>0</v>
      </c>
      <c r="I27" s="658"/>
    </row>
    <row r="31" spans="1:4" ht="18.75">
      <c r="A31" s="18" t="s">
        <v>526</v>
      </c>
      <c r="B31" s="145"/>
      <c r="C31" s="146"/>
      <c r="D31" s="147"/>
    </row>
    <row r="32" spans="1:9" ht="18.75">
      <c r="A32" s="36" t="s">
        <v>525</v>
      </c>
      <c r="B32" s="145"/>
      <c r="C32" s="146"/>
      <c r="D32" s="145"/>
      <c r="I32" s="148" t="s">
        <v>292</v>
      </c>
    </row>
    <row r="33" spans="1:9" ht="18.75">
      <c r="A33" s="11"/>
      <c r="B33" s="145"/>
      <c r="C33" s="149"/>
      <c r="I33" s="29"/>
    </row>
  </sheetData>
  <sheetProtection/>
  <mergeCells count="21">
    <mergeCell ref="E14:E15"/>
    <mergeCell ref="H24:I25"/>
    <mergeCell ref="A14:A15"/>
    <mergeCell ref="B14:C15"/>
    <mergeCell ref="D14:D15"/>
    <mergeCell ref="F14:I14"/>
    <mergeCell ref="G1:I1"/>
    <mergeCell ref="B7:I9"/>
    <mergeCell ref="B11:I11"/>
    <mergeCell ref="B12:I12"/>
    <mergeCell ref="G2:I2"/>
    <mergeCell ref="G3:I3"/>
    <mergeCell ref="G4:I4"/>
    <mergeCell ref="A27:G27"/>
    <mergeCell ref="H27:I27"/>
    <mergeCell ref="B16:C16"/>
    <mergeCell ref="B17:C17"/>
    <mergeCell ref="A20:I22"/>
    <mergeCell ref="A26:G26"/>
    <mergeCell ref="A24:G25"/>
    <mergeCell ref="H26:I26"/>
  </mergeCells>
  <printOptions/>
  <pageMargins left="1.1811023622047245" right="0.3937007874015748" top="0.7874015748031497" bottom="0.5905511811023623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5"/>
  <sheetViews>
    <sheetView zoomScale="80" zoomScaleNormal="80" zoomScalePageLayoutView="0" workbookViewId="0" topLeftCell="A5">
      <selection activeCell="B11" sqref="B11:K11"/>
    </sheetView>
  </sheetViews>
  <sheetFormatPr defaultColWidth="9.00390625" defaultRowHeight="12.75"/>
  <cols>
    <col min="1" max="1" width="0.2421875" style="74" customWidth="1"/>
    <col min="2" max="2" width="6.375" style="74" customWidth="1"/>
    <col min="3" max="5" width="9.125" style="74" customWidth="1"/>
    <col min="6" max="6" width="13.25390625" style="74" customWidth="1"/>
    <col min="7" max="8" width="9.125" style="74" customWidth="1"/>
    <col min="9" max="9" width="17.625" style="74" customWidth="1"/>
    <col min="10" max="10" width="6.375" style="74" hidden="1" customWidth="1"/>
    <col min="11" max="11" width="29.375" style="74" customWidth="1"/>
    <col min="12" max="12" width="19.625" style="74" customWidth="1"/>
    <col min="13" max="16384" width="9.125" style="74" customWidth="1"/>
  </cols>
  <sheetData>
    <row r="1" spans="9:11" ht="18" customHeight="1" hidden="1">
      <c r="I1" s="688" t="s">
        <v>597</v>
      </c>
      <c r="J1" s="688"/>
      <c r="K1" s="688"/>
    </row>
    <row r="2" spans="9:11" ht="18.75" hidden="1">
      <c r="I2" s="688" t="s">
        <v>1</v>
      </c>
      <c r="J2" s="688"/>
      <c r="K2" s="688"/>
    </row>
    <row r="3" spans="9:11" ht="18.75" hidden="1">
      <c r="I3" s="688" t="s">
        <v>665</v>
      </c>
      <c r="J3" s="688"/>
      <c r="K3" s="688"/>
    </row>
    <row r="4" spans="9:11" ht="18.75" hidden="1">
      <c r="I4" s="688" t="s">
        <v>664</v>
      </c>
      <c r="J4" s="688"/>
      <c r="K4" s="688"/>
    </row>
    <row r="6" spans="7:11" ht="18.75">
      <c r="G6" s="511" t="s">
        <v>644</v>
      </c>
      <c r="H6" s="511"/>
      <c r="I6" s="686" t="s">
        <v>766</v>
      </c>
      <c r="J6" s="686"/>
      <c r="K6" s="686"/>
    </row>
    <row r="7" spans="7:11" ht="18.75">
      <c r="G7" s="512" t="s">
        <v>645</v>
      </c>
      <c r="H7" s="512"/>
      <c r="I7" s="687" t="s">
        <v>1</v>
      </c>
      <c r="J7" s="687"/>
      <c r="K7" s="687"/>
    </row>
    <row r="8" spans="2:12" ht="18.75">
      <c r="B8" s="140"/>
      <c r="C8" s="140"/>
      <c r="D8" s="140"/>
      <c r="E8" s="140"/>
      <c r="F8" s="140"/>
      <c r="G8" s="513" t="s">
        <v>645</v>
      </c>
      <c r="H8" s="513"/>
      <c r="I8" s="688" t="s">
        <v>755</v>
      </c>
      <c r="J8" s="688"/>
      <c r="K8" s="688"/>
      <c r="L8" s="140"/>
    </row>
    <row r="9" spans="2:12" ht="18.75">
      <c r="B9" s="140"/>
      <c r="C9" s="140"/>
      <c r="D9" s="140"/>
      <c r="E9" s="140"/>
      <c r="F9" s="140"/>
      <c r="G9" s="513" t="s">
        <v>645</v>
      </c>
      <c r="H9" s="513"/>
      <c r="I9" s="689"/>
      <c r="J9" s="689"/>
      <c r="K9" s="689"/>
      <c r="L9" s="140"/>
    </row>
    <row r="10" spans="2:12" ht="18.75">
      <c r="B10" s="140"/>
      <c r="C10" s="140"/>
      <c r="D10" s="140"/>
      <c r="E10" s="140"/>
      <c r="F10" s="140"/>
      <c r="G10" s="690"/>
      <c r="H10" s="690"/>
      <c r="I10" s="690"/>
      <c r="J10" s="690"/>
      <c r="K10" s="690"/>
      <c r="L10" s="140"/>
    </row>
    <row r="11" spans="2:13" ht="18.75">
      <c r="B11" s="690" t="s">
        <v>646</v>
      </c>
      <c r="C11" s="690"/>
      <c r="D11" s="690"/>
      <c r="E11" s="690"/>
      <c r="F11" s="690"/>
      <c r="G11" s="690"/>
      <c r="H11" s="690"/>
      <c r="I11" s="690"/>
      <c r="J11" s="690"/>
      <c r="K11" s="690"/>
      <c r="L11" s="514"/>
      <c r="M11" s="140"/>
    </row>
    <row r="12" spans="2:13" ht="18.75">
      <c r="B12" s="690" t="s">
        <v>723</v>
      </c>
      <c r="C12" s="690"/>
      <c r="D12" s="690"/>
      <c r="E12" s="690"/>
      <c r="F12" s="690"/>
      <c r="G12" s="690"/>
      <c r="H12" s="690"/>
      <c r="I12" s="690"/>
      <c r="J12" s="690"/>
      <c r="K12" s="690"/>
      <c r="L12" s="514"/>
      <c r="M12" s="140"/>
    </row>
    <row r="13" spans="2:12" ht="18.75"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514"/>
    </row>
    <row r="15" spans="2:12" ht="18.75">
      <c r="B15" s="689"/>
      <c r="C15" s="689"/>
      <c r="D15" s="689"/>
      <c r="E15" s="689"/>
      <c r="F15" s="689"/>
      <c r="G15" s="689"/>
      <c r="K15" s="515" t="s">
        <v>647</v>
      </c>
      <c r="L15" s="516"/>
    </row>
    <row r="16" spans="2:12" ht="28.5" customHeight="1">
      <c r="B16" s="678" t="s">
        <v>236</v>
      </c>
      <c r="C16" s="697" t="s">
        <v>648</v>
      </c>
      <c r="D16" s="698"/>
      <c r="E16" s="698"/>
      <c r="F16" s="698"/>
      <c r="G16" s="698"/>
      <c r="H16" s="698"/>
      <c r="I16" s="698"/>
      <c r="J16" s="699"/>
      <c r="K16" s="678" t="s">
        <v>649</v>
      </c>
      <c r="L16" s="517"/>
    </row>
    <row r="17" spans="2:11" ht="18.75">
      <c r="B17" s="679"/>
      <c r="C17" s="700"/>
      <c r="D17" s="701"/>
      <c r="E17" s="701"/>
      <c r="F17" s="701"/>
      <c r="G17" s="701"/>
      <c r="H17" s="701"/>
      <c r="I17" s="701"/>
      <c r="J17" s="702"/>
      <c r="K17" s="679"/>
    </row>
    <row r="18" spans="2:11" ht="19.5" thickBot="1">
      <c r="B18" s="33">
        <v>1</v>
      </c>
      <c r="C18" s="659">
        <v>2</v>
      </c>
      <c r="D18" s="705"/>
      <c r="E18" s="705"/>
      <c r="F18" s="705"/>
      <c r="G18" s="705"/>
      <c r="H18" s="705"/>
      <c r="I18" s="660"/>
      <c r="J18" s="518"/>
      <c r="K18" s="519">
        <v>3</v>
      </c>
    </row>
    <row r="19" spans="2:11" ht="42" customHeight="1">
      <c r="B19" s="520" t="s">
        <v>136</v>
      </c>
      <c r="C19" s="694" t="s">
        <v>444</v>
      </c>
      <c r="D19" s="695"/>
      <c r="E19" s="695"/>
      <c r="F19" s="695"/>
      <c r="G19" s="695"/>
      <c r="H19" s="695"/>
      <c r="I19" s="706"/>
      <c r="J19" s="521"/>
      <c r="K19" s="522">
        <v>0</v>
      </c>
    </row>
    <row r="20" spans="2:11" ht="16.5" customHeight="1">
      <c r="B20" s="519"/>
      <c r="C20" s="523" t="s">
        <v>273</v>
      </c>
      <c r="D20" s="524"/>
      <c r="E20" s="524"/>
      <c r="F20" s="524"/>
      <c r="G20" s="524"/>
      <c r="H20" s="524"/>
      <c r="I20" s="525"/>
      <c r="J20" s="524"/>
      <c r="K20" s="519"/>
    </row>
    <row r="21" spans="2:11" ht="16.5" customHeight="1">
      <c r="B21" s="519"/>
      <c r="C21" s="523" t="s">
        <v>137</v>
      </c>
      <c r="D21" s="524"/>
      <c r="E21" s="524"/>
      <c r="F21" s="524"/>
      <c r="G21" s="524"/>
      <c r="H21" s="524"/>
      <c r="I21" s="525"/>
      <c r="J21" s="524"/>
      <c r="K21" s="519">
        <v>0</v>
      </c>
    </row>
    <row r="22" spans="2:11" ht="16.5" customHeight="1" thickBot="1">
      <c r="B22" s="519"/>
      <c r="C22" s="523" t="s">
        <v>138</v>
      </c>
      <c r="D22" s="524"/>
      <c r="E22" s="524"/>
      <c r="F22" s="524"/>
      <c r="G22" s="524"/>
      <c r="H22" s="524"/>
      <c r="I22" s="525"/>
      <c r="J22" s="524"/>
      <c r="K22" s="526">
        <v>0</v>
      </c>
    </row>
    <row r="23" spans="2:11" ht="78.75" customHeight="1">
      <c r="B23" s="520" t="s">
        <v>139</v>
      </c>
      <c r="C23" s="694" t="s">
        <v>650</v>
      </c>
      <c r="D23" s="695"/>
      <c r="E23" s="695"/>
      <c r="F23" s="695"/>
      <c r="G23" s="695"/>
      <c r="H23" s="695"/>
      <c r="I23" s="706"/>
      <c r="J23" s="521"/>
      <c r="K23" s="527">
        <f>K25-K26</f>
        <v>0</v>
      </c>
    </row>
    <row r="24" spans="2:11" ht="16.5" customHeight="1">
      <c r="B24" s="519"/>
      <c r="C24" s="523" t="s">
        <v>273</v>
      </c>
      <c r="D24" s="524"/>
      <c r="E24" s="524"/>
      <c r="F24" s="524"/>
      <c r="G24" s="524"/>
      <c r="H24" s="524"/>
      <c r="I24" s="525"/>
      <c r="J24" s="524"/>
      <c r="K24" s="519"/>
    </row>
    <row r="25" spans="2:11" ht="19.5" customHeight="1">
      <c r="B25" s="519"/>
      <c r="C25" s="707" t="s">
        <v>137</v>
      </c>
      <c r="D25" s="704"/>
      <c r="E25" s="704"/>
      <c r="F25" s="704"/>
      <c r="G25" s="704"/>
      <c r="H25" s="704"/>
      <c r="I25" s="708"/>
      <c r="J25" s="524"/>
      <c r="K25" s="519">
        <v>0</v>
      </c>
    </row>
    <row r="26" spans="2:11" ht="17.25" customHeight="1">
      <c r="B26" s="519"/>
      <c r="C26" s="691" t="s">
        <v>496</v>
      </c>
      <c r="D26" s="692"/>
      <c r="E26" s="692"/>
      <c r="F26" s="692"/>
      <c r="G26" s="692"/>
      <c r="H26" s="692"/>
      <c r="I26" s="693"/>
      <c r="J26" s="524"/>
      <c r="K26" s="528">
        <v>0</v>
      </c>
    </row>
    <row r="27" spans="2:11" ht="45" customHeight="1">
      <c r="B27" s="520" t="s">
        <v>140</v>
      </c>
      <c r="C27" s="694" t="s">
        <v>651</v>
      </c>
      <c r="D27" s="695"/>
      <c r="E27" s="695"/>
      <c r="F27" s="695"/>
      <c r="G27" s="695"/>
      <c r="H27" s="695"/>
      <c r="I27" s="696"/>
      <c r="J27" s="524"/>
      <c r="K27" s="527">
        <v>0</v>
      </c>
    </row>
    <row r="28" spans="2:11" ht="16.5" customHeight="1">
      <c r="B28" s="529"/>
      <c r="C28" s="703" t="s">
        <v>273</v>
      </c>
      <c r="D28" s="704"/>
      <c r="E28" s="704"/>
      <c r="F28" s="524"/>
      <c r="G28" s="524"/>
      <c r="H28" s="524"/>
      <c r="I28" s="525"/>
      <c r="J28" s="524"/>
      <c r="K28" s="530"/>
    </row>
    <row r="29" spans="2:11" ht="16.5" customHeight="1">
      <c r="B29" s="529"/>
      <c r="C29" s="523" t="s">
        <v>137</v>
      </c>
      <c r="D29" s="524"/>
      <c r="E29" s="524"/>
      <c r="F29" s="524"/>
      <c r="G29" s="524"/>
      <c r="H29" s="524"/>
      <c r="I29" s="525"/>
      <c r="J29" s="524"/>
      <c r="K29" s="530">
        <v>0</v>
      </c>
    </row>
    <row r="30" spans="2:11" ht="18" customHeight="1">
      <c r="B30" s="531"/>
      <c r="C30" s="691" t="s">
        <v>138</v>
      </c>
      <c r="D30" s="692"/>
      <c r="E30" s="692"/>
      <c r="F30" s="692"/>
      <c r="G30" s="692"/>
      <c r="H30" s="692"/>
      <c r="I30" s="693"/>
      <c r="J30" s="532"/>
      <c r="K30" s="528">
        <v>0</v>
      </c>
    </row>
    <row r="33" spans="1:11" s="11" customFormat="1" ht="18.75">
      <c r="A33" s="18" t="s">
        <v>526</v>
      </c>
      <c r="B33" s="145"/>
      <c r="C33" s="146"/>
      <c r="D33" s="147"/>
      <c r="E33" s="74"/>
      <c r="F33" s="74"/>
      <c r="G33" s="74"/>
      <c r="H33" s="74"/>
      <c r="I33" s="74"/>
      <c r="J33" s="533"/>
      <c r="K33" s="533"/>
    </row>
    <row r="34" spans="1:11" s="11" customFormat="1" ht="18.75">
      <c r="A34" s="36" t="s">
        <v>525</v>
      </c>
      <c r="B34" s="145"/>
      <c r="C34" s="146"/>
      <c r="D34" s="145"/>
      <c r="E34" s="74"/>
      <c r="F34" s="74"/>
      <c r="G34" s="74"/>
      <c r="H34" s="74"/>
      <c r="I34" s="148"/>
      <c r="J34" s="533"/>
      <c r="K34" s="534" t="s">
        <v>292</v>
      </c>
    </row>
    <row r="35" spans="1:11" ht="18.75">
      <c r="A35" s="11"/>
      <c r="B35" s="145"/>
      <c r="C35" s="149"/>
      <c r="I35" s="29"/>
      <c r="K35" s="148"/>
    </row>
  </sheetData>
  <sheetProtection/>
  <mergeCells count="24">
    <mergeCell ref="C28:E28"/>
    <mergeCell ref="C30:I30"/>
    <mergeCell ref="I1:K1"/>
    <mergeCell ref="I2:K2"/>
    <mergeCell ref="I3:K3"/>
    <mergeCell ref="I4:K4"/>
    <mergeCell ref="C18:I18"/>
    <mergeCell ref="C19:I19"/>
    <mergeCell ref="C23:I23"/>
    <mergeCell ref="C25:I25"/>
    <mergeCell ref="C26:I26"/>
    <mergeCell ref="C27:I27"/>
    <mergeCell ref="B12:K12"/>
    <mergeCell ref="B13:K13"/>
    <mergeCell ref="B15:G15"/>
    <mergeCell ref="B16:B17"/>
    <mergeCell ref="C16:J17"/>
    <mergeCell ref="K16:K17"/>
    <mergeCell ref="I6:K6"/>
    <mergeCell ref="I7:K7"/>
    <mergeCell ref="I8:K8"/>
    <mergeCell ref="I9:K9"/>
    <mergeCell ref="G10:K10"/>
    <mergeCell ref="B11:K11"/>
  </mergeCells>
  <printOptions/>
  <pageMargins left="0.7" right="0.7" top="0.75" bottom="0.75" header="0.3" footer="0.3"/>
  <pageSetup fitToHeight="1" fitToWidth="1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35"/>
  <sheetViews>
    <sheetView zoomScale="70" zoomScaleNormal="70" zoomScalePageLayoutView="0" workbookViewId="0" topLeftCell="A5">
      <selection activeCell="K12" sqref="K12"/>
    </sheetView>
  </sheetViews>
  <sheetFormatPr defaultColWidth="9.00390625" defaultRowHeight="12.75"/>
  <cols>
    <col min="1" max="1" width="0.37109375" style="74" customWidth="1"/>
    <col min="2" max="2" width="7.00390625" style="74" customWidth="1"/>
    <col min="3" max="3" width="11.375" style="74" customWidth="1"/>
    <col min="4" max="4" width="5.00390625" style="74" customWidth="1"/>
    <col min="5" max="5" width="16.875" style="74" customWidth="1"/>
    <col min="6" max="6" width="16.625" style="74" customWidth="1"/>
    <col min="7" max="7" width="8.625" style="74" customWidth="1"/>
    <col min="8" max="8" width="10.00390625" style="74" customWidth="1"/>
    <col min="9" max="9" width="19.875" style="74" customWidth="1"/>
    <col min="10" max="10" width="17.375" style="74" customWidth="1"/>
    <col min="11" max="16384" width="9.125" style="74" customWidth="1"/>
  </cols>
  <sheetData>
    <row r="1" spans="8:10" ht="18.75" hidden="1">
      <c r="H1" s="688" t="s">
        <v>666</v>
      </c>
      <c r="I1" s="688"/>
      <c r="J1" s="688"/>
    </row>
    <row r="2" spans="8:10" ht="18.75" hidden="1">
      <c r="H2" s="688" t="s">
        <v>1</v>
      </c>
      <c r="I2" s="688"/>
      <c r="J2" s="688"/>
    </row>
    <row r="3" spans="8:10" ht="18.75" hidden="1">
      <c r="H3" s="689" t="s">
        <v>291</v>
      </c>
      <c r="I3" s="689"/>
      <c r="J3" s="689"/>
    </row>
    <row r="4" spans="8:10" ht="18.75" hidden="1">
      <c r="H4" s="688" t="s">
        <v>664</v>
      </c>
      <c r="I4" s="688"/>
      <c r="J4" s="688"/>
    </row>
    <row r="6" spans="8:10" ht="18.75">
      <c r="H6" s="688" t="s">
        <v>767</v>
      </c>
      <c r="I6" s="688"/>
      <c r="J6" s="688"/>
    </row>
    <row r="7" spans="8:10" ht="18.75">
      <c r="H7" s="688" t="s">
        <v>527</v>
      </c>
      <c r="I7" s="688"/>
      <c r="J7" s="688"/>
    </row>
    <row r="8" spans="8:10" ht="18.75">
      <c r="H8" s="709" t="s">
        <v>755</v>
      </c>
      <c r="I8" s="709"/>
      <c r="J8" s="709"/>
    </row>
    <row r="9" spans="8:10" ht="18.75">
      <c r="H9" s="688"/>
      <c r="I9" s="688"/>
      <c r="J9" s="688"/>
    </row>
    <row r="10" spans="3:10" ht="66" customHeight="1">
      <c r="C10" s="672" t="s">
        <v>724</v>
      </c>
      <c r="D10" s="672"/>
      <c r="E10" s="672"/>
      <c r="F10" s="672"/>
      <c r="G10" s="672"/>
      <c r="H10" s="672"/>
      <c r="I10" s="672"/>
      <c r="J10" s="672"/>
    </row>
    <row r="11" spans="3:10" ht="18.75">
      <c r="C11" s="690"/>
      <c r="D11" s="612"/>
      <c r="E11" s="612"/>
      <c r="F11" s="612"/>
      <c r="G11" s="612"/>
      <c r="H11" s="612"/>
      <c r="I11" s="612"/>
      <c r="J11" s="612"/>
    </row>
    <row r="12" spans="4:10" ht="18.75">
      <c r="D12" s="140"/>
      <c r="E12" s="140"/>
      <c r="F12" s="140"/>
      <c r="G12" s="140"/>
      <c r="H12" s="140"/>
      <c r="I12" s="140"/>
      <c r="J12" s="140"/>
    </row>
    <row r="13" spans="4:10" ht="18.75">
      <c r="D13" s="140"/>
      <c r="E13" s="140"/>
      <c r="F13" s="140"/>
      <c r="G13" s="140"/>
      <c r="H13" s="140"/>
      <c r="I13" s="140"/>
      <c r="J13" s="140"/>
    </row>
    <row r="14" spans="3:10" ht="18.75">
      <c r="C14" s="690" t="s">
        <v>141</v>
      </c>
      <c r="D14" s="690"/>
      <c r="E14" s="690"/>
      <c r="F14" s="690"/>
      <c r="G14" s="690"/>
      <c r="H14" s="690"/>
      <c r="I14" s="690"/>
      <c r="J14" s="690"/>
    </row>
    <row r="15" spans="3:10" ht="18.75">
      <c r="C15" s="690" t="s">
        <v>725</v>
      </c>
      <c r="D15" s="690"/>
      <c r="E15" s="690"/>
      <c r="F15" s="690"/>
      <c r="G15" s="690"/>
      <c r="H15" s="690"/>
      <c r="I15" s="690"/>
      <c r="J15" s="690"/>
    </row>
    <row r="17" spans="2:10" ht="78.75" customHeight="1">
      <c r="B17" s="678" t="s">
        <v>236</v>
      </c>
      <c r="C17" s="666" t="s">
        <v>142</v>
      </c>
      <c r="D17" s="680"/>
      <c r="E17" s="674" t="s">
        <v>652</v>
      </c>
      <c r="F17" s="535" t="s">
        <v>653</v>
      </c>
      <c r="G17" s="683" t="s">
        <v>654</v>
      </c>
      <c r="H17" s="684"/>
      <c r="I17" s="684"/>
      <c r="J17" s="685"/>
    </row>
    <row r="18" spans="2:14" ht="201" customHeight="1">
      <c r="B18" s="679"/>
      <c r="C18" s="681"/>
      <c r="D18" s="682"/>
      <c r="E18" s="675"/>
      <c r="F18" s="536" t="s">
        <v>726</v>
      </c>
      <c r="G18" s="721" t="s">
        <v>655</v>
      </c>
      <c r="H18" s="723"/>
      <c r="I18" s="142" t="s">
        <v>656</v>
      </c>
      <c r="J18" s="141" t="s">
        <v>146</v>
      </c>
      <c r="N18" s="143"/>
    </row>
    <row r="19" spans="2:10" ht="18.75">
      <c r="B19" s="33">
        <v>1</v>
      </c>
      <c r="C19" s="659">
        <v>2</v>
      </c>
      <c r="D19" s="660"/>
      <c r="E19" s="33">
        <v>3</v>
      </c>
      <c r="F19" s="33">
        <v>4</v>
      </c>
      <c r="G19" s="710">
        <v>5</v>
      </c>
      <c r="H19" s="711"/>
      <c r="I19" s="33">
        <v>6</v>
      </c>
      <c r="J19" s="33">
        <v>7</v>
      </c>
    </row>
    <row r="20" spans="2:10" ht="18.75">
      <c r="B20" s="144"/>
      <c r="C20" s="659" t="s">
        <v>657</v>
      </c>
      <c r="D20" s="660"/>
      <c r="E20" s="33" t="s">
        <v>657</v>
      </c>
      <c r="F20" s="33" t="s">
        <v>658</v>
      </c>
      <c r="G20" s="710" t="s">
        <v>657</v>
      </c>
      <c r="H20" s="711"/>
      <c r="I20" s="33" t="s">
        <v>657</v>
      </c>
      <c r="J20" s="33" t="s">
        <v>657</v>
      </c>
    </row>
    <row r="23" spans="2:10" ht="18.75">
      <c r="B23" s="672" t="s">
        <v>659</v>
      </c>
      <c r="C23" s="634"/>
      <c r="D23" s="634"/>
      <c r="E23" s="634"/>
      <c r="F23" s="634"/>
      <c r="G23" s="634"/>
      <c r="H23" s="634"/>
      <c r="I23" s="634"/>
      <c r="J23" s="634"/>
    </row>
    <row r="24" spans="2:10" ht="18.75">
      <c r="B24" s="672" t="s">
        <v>660</v>
      </c>
      <c r="C24" s="634"/>
      <c r="D24" s="634"/>
      <c r="E24" s="634"/>
      <c r="F24" s="634"/>
      <c r="G24" s="634"/>
      <c r="H24" s="634"/>
      <c r="I24" s="634"/>
      <c r="J24" s="634"/>
    </row>
    <row r="25" spans="2:10" ht="18.75">
      <c r="B25" s="672" t="s">
        <v>727</v>
      </c>
      <c r="C25" s="634"/>
      <c r="D25" s="634"/>
      <c r="E25" s="634"/>
      <c r="F25" s="634"/>
      <c r="G25" s="634"/>
      <c r="H25" s="634"/>
      <c r="I25" s="634"/>
      <c r="J25" s="634"/>
    </row>
    <row r="27" spans="2:10" ht="12.75" customHeight="1">
      <c r="B27" s="712" t="s">
        <v>661</v>
      </c>
      <c r="C27" s="713"/>
      <c r="D27" s="713"/>
      <c r="E27" s="713"/>
      <c r="F27" s="713"/>
      <c r="G27" s="713"/>
      <c r="H27" s="714"/>
      <c r="I27" s="666" t="s">
        <v>662</v>
      </c>
      <c r="J27" s="699"/>
    </row>
    <row r="28" spans="2:10" ht="64.5" customHeight="1">
      <c r="B28" s="715"/>
      <c r="C28" s="716"/>
      <c r="D28" s="716"/>
      <c r="E28" s="716"/>
      <c r="F28" s="716"/>
      <c r="G28" s="716"/>
      <c r="H28" s="717"/>
      <c r="I28" s="700"/>
      <c r="J28" s="702"/>
    </row>
    <row r="29" spans="2:10" ht="64.5" customHeight="1">
      <c r="B29" s="718"/>
      <c r="C29" s="719"/>
      <c r="D29" s="719"/>
      <c r="E29" s="719"/>
      <c r="F29" s="719"/>
      <c r="G29" s="719"/>
      <c r="H29" s="720"/>
      <c r="I29" s="721" t="s">
        <v>726</v>
      </c>
      <c r="J29" s="722"/>
    </row>
    <row r="30" spans="2:10" ht="44.25" customHeight="1">
      <c r="B30" s="665" t="s">
        <v>663</v>
      </c>
      <c r="C30" s="657"/>
      <c r="D30" s="657"/>
      <c r="E30" s="657"/>
      <c r="F30" s="657"/>
      <c r="G30" s="657"/>
      <c r="H30" s="657"/>
      <c r="I30" s="675">
        <v>0</v>
      </c>
      <c r="J30" s="675"/>
    </row>
    <row r="33" spans="2:12" s="11" customFormat="1" ht="18.75">
      <c r="B33" s="18" t="s">
        <v>526</v>
      </c>
      <c r="C33" s="145"/>
      <c r="D33" s="146"/>
      <c r="E33" s="147"/>
      <c r="F33" s="74"/>
      <c r="G33" s="74"/>
      <c r="H33" s="74"/>
      <c r="I33" s="74"/>
      <c r="J33" s="74"/>
      <c r="K33" s="533"/>
      <c r="L33" s="533"/>
    </row>
    <row r="34" spans="2:12" s="11" customFormat="1" ht="18.75">
      <c r="B34" s="36" t="s">
        <v>525</v>
      </c>
      <c r="C34" s="145"/>
      <c r="D34" s="146"/>
      <c r="E34" s="145"/>
      <c r="F34" s="74"/>
      <c r="G34" s="74"/>
      <c r="H34" s="74"/>
      <c r="I34" s="74"/>
      <c r="J34" s="148" t="s">
        <v>292</v>
      </c>
      <c r="K34" s="533"/>
      <c r="L34" s="534"/>
    </row>
    <row r="35" spans="2:12" ht="18.75">
      <c r="B35" s="11"/>
      <c r="C35" s="145"/>
      <c r="D35" s="149"/>
      <c r="J35" s="29"/>
      <c r="L35" s="148"/>
    </row>
  </sheetData>
  <sheetProtection/>
  <mergeCells count="29">
    <mergeCell ref="C14:J14"/>
    <mergeCell ref="C15:J15"/>
    <mergeCell ref="G20:H20"/>
    <mergeCell ref="B23:J23"/>
    <mergeCell ref="B24:J24"/>
    <mergeCell ref="C17:D18"/>
    <mergeCell ref="E17:E18"/>
    <mergeCell ref="G17:J17"/>
    <mergeCell ref="G18:H18"/>
    <mergeCell ref="B25:J25"/>
    <mergeCell ref="B27:H29"/>
    <mergeCell ref="I27:J28"/>
    <mergeCell ref="H1:J1"/>
    <mergeCell ref="H2:J2"/>
    <mergeCell ref="H3:J3"/>
    <mergeCell ref="H4:J4"/>
    <mergeCell ref="H6:J6"/>
    <mergeCell ref="H7:J7"/>
    <mergeCell ref="I29:J29"/>
    <mergeCell ref="H8:J8"/>
    <mergeCell ref="H9:J9"/>
    <mergeCell ref="C10:J10"/>
    <mergeCell ref="B30:H30"/>
    <mergeCell ref="I30:J30"/>
    <mergeCell ref="C19:D19"/>
    <mergeCell ref="G19:H19"/>
    <mergeCell ref="C20:D20"/>
    <mergeCell ref="C11:J11"/>
    <mergeCell ref="B17:B18"/>
  </mergeCells>
  <printOptions/>
  <pageMargins left="0.7" right="0.7" top="0.75" bottom="0.75" header="0.3" footer="0.3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view="pageBreakPreview" zoomScale="80" zoomScaleSheetLayoutView="80" workbookViewId="0" topLeftCell="A6">
      <selection activeCell="B8" sqref="B8:C8"/>
    </sheetView>
  </sheetViews>
  <sheetFormatPr defaultColWidth="9.00390625" defaultRowHeight="12.75"/>
  <cols>
    <col min="1" max="1" width="31.75390625" style="83" customWidth="1"/>
    <col min="2" max="2" width="64.875" style="25" customWidth="1"/>
    <col min="3" max="3" width="15.75390625" style="31" customWidth="1"/>
    <col min="4" max="4" width="21.375" style="83" customWidth="1"/>
    <col min="5" max="5" width="12.125" style="83" bestFit="1" customWidth="1"/>
    <col min="6" max="16384" width="9.125" style="83" customWidth="1"/>
  </cols>
  <sheetData>
    <row r="1" spans="2:3" ht="20.25" customHeight="1" hidden="1">
      <c r="B1" s="582" t="s">
        <v>697</v>
      </c>
      <c r="C1" s="583"/>
    </row>
    <row r="2" spans="2:3" ht="18.75" customHeight="1" hidden="1">
      <c r="B2" s="582" t="s">
        <v>169</v>
      </c>
      <c r="C2" s="583"/>
    </row>
    <row r="3" spans="2:3" ht="21.75" customHeight="1" hidden="1">
      <c r="B3" s="582" t="s">
        <v>170</v>
      </c>
      <c r="C3" s="583"/>
    </row>
    <row r="4" spans="2:3" ht="22.5" customHeight="1" hidden="1">
      <c r="B4" s="582" t="s">
        <v>707</v>
      </c>
      <c r="C4" s="583"/>
    </row>
    <row r="5" ht="11.25" customHeight="1" hidden="1"/>
    <row r="6" spans="2:3" ht="18.75">
      <c r="B6" s="582" t="s">
        <v>745</v>
      </c>
      <c r="C6" s="583"/>
    </row>
    <row r="7" spans="2:3" ht="18.75">
      <c r="B7" s="582" t="s">
        <v>169</v>
      </c>
      <c r="C7" s="583"/>
    </row>
    <row r="8" spans="2:3" ht="18.75">
      <c r="B8" s="582" t="s">
        <v>746</v>
      </c>
      <c r="C8" s="583"/>
    </row>
    <row r="9" spans="2:3" ht="18.75">
      <c r="B9" s="582"/>
      <c r="C9" s="583"/>
    </row>
    <row r="10" spans="2:3" ht="10.5" customHeight="1">
      <c r="B10" s="584"/>
      <c r="C10" s="585"/>
    </row>
    <row r="11" ht="4.5" customHeight="1" hidden="1">
      <c r="C11" s="333"/>
    </row>
    <row r="12" ht="18.75" hidden="1"/>
    <row r="13" spans="2:3" ht="18.75" customHeight="1" hidden="1">
      <c r="B13" s="582" t="s">
        <v>168</v>
      </c>
      <c r="C13" s="583"/>
    </row>
    <row r="14" spans="2:3" ht="18.75" hidden="1">
      <c r="B14" s="582" t="s">
        <v>169</v>
      </c>
      <c r="C14" s="583"/>
    </row>
    <row r="15" spans="2:3" ht="18.75" hidden="1">
      <c r="B15" s="582" t="s">
        <v>170</v>
      </c>
      <c r="C15" s="583"/>
    </row>
    <row r="16" spans="2:3" ht="18.75" hidden="1">
      <c r="B16" s="582" t="s">
        <v>511</v>
      </c>
      <c r="C16" s="583"/>
    </row>
    <row r="17" spans="2:3" ht="15.75" customHeight="1" hidden="1">
      <c r="B17" s="51"/>
      <c r="C17" s="206"/>
    </row>
    <row r="18" spans="1:3" ht="62.25" customHeight="1">
      <c r="A18" s="588" t="s">
        <v>713</v>
      </c>
      <c r="B18" s="588"/>
      <c r="C18" s="588"/>
    </row>
    <row r="19" ht="8.25" customHeight="1" hidden="1"/>
    <row r="20" ht="1.5" customHeight="1">
      <c r="C20" s="30" t="s">
        <v>284</v>
      </c>
    </row>
    <row r="21" spans="1:3" ht="27.75" customHeight="1">
      <c r="A21" s="84" t="s">
        <v>254</v>
      </c>
      <c r="B21" s="85" t="s">
        <v>93</v>
      </c>
      <c r="C21" s="86" t="s">
        <v>221</v>
      </c>
    </row>
    <row r="22" spans="1:3" ht="14.25" customHeight="1">
      <c r="A22" s="87">
        <v>1</v>
      </c>
      <c r="B22" s="88">
        <v>2</v>
      </c>
      <c r="C22" s="89">
        <v>3</v>
      </c>
    </row>
    <row r="23" spans="1:3" ht="41.25" customHeight="1">
      <c r="A23" s="90" t="s">
        <v>94</v>
      </c>
      <c r="B23" s="91" t="s">
        <v>95</v>
      </c>
      <c r="C23" s="363">
        <f>C24+C25+C29+C30+C32+C35+C36+C33+C34</f>
        <v>4868.7</v>
      </c>
    </row>
    <row r="24" spans="1:3" ht="33.75" customHeight="1">
      <c r="A24" s="202" t="s">
        <v>96</v>
      </c>
      <c r="B24" s="161" t="s">
        <v>186</v>
      </c>
      <c r="C24" s="270">
        <v>1900</v>
      </c>
    </row>
    <row r="25" spans="1:3" ht="27.75" customHeight="1">
      <c r="A25" s="158" t="s">
        <v>205</v>
      </c>
      <c r="B25" s="589" t="s">
        <v>706</v>
      </c>
      <c r="C25" s="592">
        <v>1874.3</v>
      </c>
    </row>
    <row r="26" spans="1:3" ht="24" customHeight="1">
      <c r="A26" s="159" t="s">
        <v>207</v>
      </c>
      <c r="B26" s="590"/>
      <c r="C26" s="593"/>
    </row>
    <row r="27" spans="1:4" ht="26.25" customHeight="1">
      <c r="A27" s="159" t="s">
        <v>209</v>
      </c>
      <c r="B27" s="590"/>
      <c r="C27" s="593"/>
      <c r="D27" s="423"/>
    </row>
    <row r="28" spans="1:3" ht="69.75" customHeight="1">
      <c r="A28" s="160" t="s">
        <v>211</v>
      </c>
      <c r="B28" s="591"/>
      <c r="C28" s="594"/>
    </row>
    <row r="29" spans="1:3" ht="73.5" customHeight="1">
      <c r="A29" s="203" t="s">
        <v>97</v>
      </c>
      <c r="B29" s="193" t="s">
        <v>505</v>
      </c>
      <c r="C29" s="364">
        <v>360</v>
      </c>
    </row>
    <row r="30" spans="1:3" ht="36.75" customHeight="1">
      <c r="A30" s="190" t="s">
        <v>98</v>
      </c>
      <c r="B30" s="175" t="s">
        <v>447</v>
      </c>
      <c r="C30" s="331">
        <f>424+2.4</f>
        <v>426.4</v>
      </c>
    </row>
    <row r="31" spans="1:4" ht="94.5" customHeight="1" hidden="1">
      <c r="A31" s="190" t="s">
        <v>99</v>
      </c>
      <c r="B31" s="162" t="s">
        <v>187</v>
      </c>
      <c r="C31" s="331">
        <f>30-30</f>
        <v>0</v>
      </c>
      <c r="D31" s="83">
        <v>-30000</v>
      </c>
    </row>
    <row r="32" spans="1:3" ht="108.75" customHeight="1">
      <c r="A32" s="538" t="s">
        <v>490</v>
      </c>
      <c r="B32" s="542" t="s">
        <v>326</v>
      </c>
      <c r="C32" s="543">
        <f>308</f>
        <v>308</v>
      </c>
    </row>
    <row r="33" spans="1:4" ht="69" customHeight="1" hidden="1">
      <c r="A33" s="538" t="s">
        <v>54</v>
      </c>
      <c r="B33" s="92" t="s">
        <v>331</v>
      </c>
      <c r="C33" s="331"/>
      <c r="D33" s="423"/>
    </row>
    <row r="34" spans="1:3" ht="37.5" customHeight="1" hidden="1">
      <c r="A34" s="538" t="s">
        <v>489</v>
      </c>
      <c r="B34" s="92" t="s">
        <v>678</v>
      </c>
      <c r="C34" s="331"/>
    </row>
    <row r="35" spans="1:4" ht="138" customHeight="1" hidden="1">
      <c r="A35" s="426" t="s">
        <v>59</v>
      </c>
      <c r="B35" s="427" t="s">
        <v>450</v>
      </c>
      <c r="C35" s="428">
        <v>0</v>
      </c>
      <c r="D35" s="423"/>
    </row>
    <row r="36" spans="1:4" ht="25.5" customHeight="1" hidden="1">
      <c r="A36" s="452" t="s">
        <v>608</v>
      </c>
      <c r="B36" s="453" t="s">
        <v>600</v>
      </c>
      <c r="C36" s="413">
        <v>0</v>
      </c>
      <c r="D36" s="423"/>
    </row>
    <row r="37" spans="1:3" ht="33" customHeight="1">
      <c r="A37" s="539" t="s">
        <v>100</v>
      </c>
      <c r="B37" s="544" t="s">
        <v>101</v>
      </c>
      <c r="C37" s="545">
        <f>C38-C51+C50</f>
        <v>10540.300000000001</v>
      </c>
    </row>
    <row r="38" spans="1:6" ht="57.75" customHeight="1">
      <c r="A38" s="266" t="s">
        <v>102</v>
      </c>
      <c r="B38" s="267" t="s">
        <v>103</v>
      </c>
      <c r="C38" s="268">
        <f>C39+C42+C43+C40+C41</f>
        <v>10540.300000000001</v>
      </c>
      <c r="E38" s="93"/>
      <c r="F38" s="93"/>
    </row>
    <row r="39" spans="1:4" s="94" customFormat="1" ht="50.25" customHeight="1">
      <c r="A39" s="266" t="s">
        <v>566</v>
      </c>
      <c r="B39" s="267" t="s">
        <v>478</v>
      </c>
      <c r="C39" s="331">
        <f>7741.6+556.1</f>
        <v>8297.7</v>
      </c>
      <c r="D39" s="191"/>
    </row>
    <row r="40" spans="1:5" s="94" customFormat="1" ht="70.5" customHeight="1">
      <c r="A40" s="395" t="s">
        <v>586</v>
      </c>
      <c r="B40" s="269" t="s">
        <v>356</v>
      </c>
      <c r="C40" s="270">
        <f>2023.2</f>
        <v>2023.2</v>
      </c>
      <c r="D40" s="191"/>
      <c r="E40" s="546"/>
    </row>
    <row r="41" spans="1:4" s="94" customFormat="1" ht="45.75" customHeight="1" hidden="1">
      <c r="A41" s="395"/>
      <c r="B41" s="396"/>
      <c r="C41" s="397"/>
      <c r="D41" s="191"/>
    </row>
    <row r="42" spans="1:3" s="94" customFormat="1" ht="58.5" customHeight="1">
      <c r="A42" s="395" t="s">
        <v>567</v>
      </c>
      <c r="B42" s="271" t="s">
        <v>479</v>
      </c>
      <c r="C42" s="365">
        <f>215.6+3.8</f>
        <v>219.4</v>
      </c>
    </row>
    <row r="43" spans="1:4" s="94" customFormat="1" ht="27.75" customHeight="1" hidden="1">
      <c r="A43" s="483" t="s">
        <v>568</v>
      </c>
      <c r="B43" s="233" t="s">
        <v>469</v>
      </c>
      <c r="C43" s="239">
        <f>C44</f>
        <v>0</v>
      </c>
      <c r="D43" s="430"/>
    </row>
    <row r="44" spans="1:4" s="94" customFormat="1" ht="40.5" customHeight="1" hidden="1">
      <c r="A44" s="483" t="s">
        <v>564</v>
      </c>
      <c r="B44" s="429" t="s">
        <v>576</v>
      </c>
      <c r="C44" s="239">
        <f>C48+C45+C46+C47+C49</f>
        <v>0</v>
      </c>
      <c r="D44" s="430"/>
    </row>
    <row r="45" spans="1:4" s="94" customFormat="1" ht="72.75" customHeight="1" hidden="1">
      <c r="A45" s="595" t="s">
        <v>108</v>
      </c>
      <c r="B45" s="565" t="s">
        <v>699</v>
      </c>
      <c r="C45" s="239"/>
      <c r="D45" s="430"/>
    </row>
    <row r="46" spans="1:4" s="94" customFormat="1" ht="84" customHeight="1" hidden="1">
      <c r="A46" s="596"/>
      <c r="B46" s="565" t="s">
        <v>700</v>
      </c>
      <c r="C46" s="239"/>
      <c r="D46" s="430"/>
    </row>
    <row r="47" spans="1:4" s="94" customFormat="1" ht="40.5" customHeight="1" hidden="1">
      <c r="A47" s="596"/>
      <c r="B47" s="565" t="s">
        <v>701</v>
      </c>
      <c r="C47" s="239"/>
      <c r="D47" s="430"/>
    </row>
    <row r="48" spans="1:4" s="94" customFormat="1" ht="72.75" customHeight="1" hidden="1">
      <c r="A48" s="596"/>
      <c r="B48" s="566" t="s">
        <v>702</v>
      </c>
      <c r="C48" s="239"/>
      <c r="D48" s="430"/>
    </row>
    <row r="49" spans="1:4" s="94" customFormat="1" ht="72.75" customHeight="1" hidden="1">
      <c r="A49" s="597"/>
      <c r="B49" s="566" t="s">
        <v>705</v>
      </c>
      <c r="C49" s="239"/>
      <c r="D49" s="430"/>
    </row>
    <row r="50" spans="1:4" s="94" customFormat="1" ht="42.75" customHeight="1" hidden="1">
      <c r="A50" s="483" t="s">
        <v>594</v>
      </c>
      <c r="B50" s="429" t="s">
        <v>595</v>
      </c>
      <c r="C50" s="239"/>
      <c r="D50" s="430"/>
    </row>
    <row r="51" spans="1:3" s="94" customFormat="1" ht="65.25" customHeight="1" hidden="1">
      <c r="A51" s="483" t="s">
        <v>104</v>
      </c>
      <c r="B51" s="272" t="s">
        <v>105</v>
      </c>
      <c r="C51" s="239">
        <f>C52</f>
        <v>0</v>
      </c>
    </row>
    <row r="52" spans="1:4" s="94" customFormat="1" ht="7.5" customHeight="1" hidden="1">
      <c r="A52" s="483" t="s">
        <v>575</v>
      </c>
      <c r="B52" s="272" t="s">
        <v>508</v>
      </c>
      <c r="C52" s="239"/>
      <c r="D52" s="191"/>
    </row>
    <row r="53" spans="1:3" ht="24" customHeight="1">
      <c r="A53" s="484"/>
      <c r="B53" s="273" t="s">
        <v>106</v>
      </c>
      <c r="C53" s="274">
        <f>C37+C23</f>
        <v>15409</v>
      </c>
    </row>
    <row r="54" spans="1:3" ht="59.25" customHeight="1">
      <c r="A54" s="581" t="s">
        <v>442</v>
      </c>
      <c r="B54" s="587"/>
      <c r="C54" s="587"/>
    </row>
    <row r="55" ht="8.25" customHeight="1" hidden="1">
      <c r="A55" s="18"/>
    </row>
    <row r="56" ht="8.25" customHeight="1" hidden="1">
      <c r="A56" s="18"/>
    </row>
    <row r="57" ht="8.25" customHeight="1" hidden="1">
      <c r="A57" s="18"/>
    </row>
    <row r="58" ht="8.25" customHeight="1">
      <c r="A58" s="18"/>
    </row>
    <row r="59" ht="27" customHeight="1">
      <c r="A59" s="18"/>
    </row>
    <row r="60" ht="27" customHeight="1">
      <c r="A60" s="18"/>
    </row>
    <row r="61" spans="1:3" s="11" customFormat="1" ht="18.75">
      <c r="A61" s="95" t="s">
        <v>528</v>
      </c>
      <c r="B61" s="25"/>
      <c r="C61" s="31"/>
    </row>
    <row r="62" spans="1:3" s="11" customFormat="1" ht="18.75">
      <c r="A62" s="586" t="s">
        <v>527</v>
      </c>
      <c r="B62" s="585"/>
      <c r="C62" s="29" t="s">
        <v>292</v>
      </c>
    </row>
    <row r="63" spans="1:3" s="11" customFormat="1" ht="18.75">
      <c r="A63" s="74" t="s">
        <v>716</v>
      </c>
      <c r="B63" s="10"/>
      <c r="C63" s="29"/>
    </row>
    <row r="64" spans="4:9" ht="8.25" customHeight="1">
      <c r="D64" s="18"/>
      <c r="E64" s="11"/>
      <c r="F64" s="11"/>
      <c r="G64" s="11"/>
      <c r="H64" s="96"/>
      <c r="I64" s="11"/>
    </row>
    <row r="65" spans="2:8" ht="18.75">
      <c r="B65" s="82"/>
      <c r="C65" s="97"/>
      <c r="D65" s="18"/>
      <c r="E65" s="11"/>
      <c r="F65" s="11"/>
      <c r="G65" s="11"/>
      <c r="H65" s="11"/>
    </row>
    <row r="66" spans="2:3" ht="18.75">
      <c r="B66" s="82"/>
      <c r="C66" s="97"/>
    </row>
  </sheetData>
  <sheetProtection/>
  <mergeCells count="19">
    <mergeCell ref="A62:B62"/>
    <mergeCell ref="A54:C54"/>
    <mergeCell ref="A18:C18"/>
    <mergeCell ref="B13:C13"/>
    <mergeCell ref="B14:C14"/>
    <mergeCell ref="B15:C15"/>
    <mergeCell ref="B16:C16"/>
    <mergeCell ref="B25:B28"/>
    <mergeCell ref="C25:C28"/>
    <mergeCell ref="A45:A49"/>
    <mergeCell ref="B6:C6"/>
    <mergeCell ref="B7:C7"/>
    <mergeCell ref="B8:C8"/>
    <mergeCell ref="B10:C10"/>
    <mergeCell ref="B9:C9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view="pageBreakPreview" zoomScale="66" zoomScaleSheetLayoutView="66" workbookViewId="0" topLeftCell="A7">
      <selection activeCell="B17" sqref="B17:C17"/>
    </sheetView>
  </sheetViews>
  <sheetFormatPr defaultColWidth="9.00390625" defaultRowHeight="12.75"/>
  <cols>
    <col min="1" max="1" width="30.75390625" style="83" customWidth="1"/>
    <col min="2" max="2" width="63.125" style="25" customWidth="1"/>
    <col min="3" max="3" width="18.125" style="31" customWidth="1"/>
    <col min="4" max="4" width="6.375" style="83" customWidth="1"/>
    <col min="5" max="5" width="12.375" style="83" customWidth="1"/>
    <col min="6" max="6" width="19.625" style="83" customWidth="1"/>
    <col min="7" max="16384" width="9.125" style="83" customWidth="1"/>
  </cols>
  <sheetData>
    <row r="1" spans="2:3" ht="25.5" customHeight="1" hidden="1">
      <c r="B1" s="604" t="s">
        <v>698</v>
      </c>
      <c r="C1" s="604"/>
    </row>
    <row r="2" spans="2:3" ht="19.5" customHeight="1" hidden="1">
      <c r="B2" s="582" t="s">
        <v>542</v>
      </c>
      <c r="C2" s="583"/>
    </row>
    <row r="3" spans="2:3" ht="26.25" customHeight="1" hidden="1">
      <c r="B3" s="598" t="s">
        <v>543</v>
      </c>
      <c r="C3" s="583"/>
    </row>
    <row r="4" spans="2:3" ht="25.5" customHeight="1" hidden="1">
      <c r="B4" s="598" t="s">
        <v>708</v>
      </c>
      <c r="C4" s="583"/>
    </row>
    <row r="5" ht="9.75" customHeight="1" hidden="1"/>
    <row r="6" ht="26.25" customHeight="1" hidden="1"/>
    <row r="7" spans="2:3" ht="24" customHeight="1">
      <c r="B7" s="51" t="s">
        <v>747</v>
      </c>
      <c r="C7" s="333"/>
    </row>
    <row r="8" spans="2:3" ht="18" customHeight="1" hidden="1">
      <c r="B8" s="582" t="s">
        <v>169</v>
      </c>
      <c r="C8" s="583"/>
    </row>
    <row r="9" spans="2:3" ht="18" customHeight="1" hidden="1">
      <c r="B9" s="582" t="s">
        <v>170</v>
      </c>
      <c r="C9" s="583"/>
    </row>
    <row r="10" spans="2:3" ht="18" customHeight="1" hidden="1">
      <c r="B10" s="582" t="s">
        <v>579</v>
      </c>
      <c r="C10" s="583"/>
    </row>
    <row r="11" spans="2:3" ht="18.75" hidden="1">
      <c r="B11" s="598" t="s">
        <v>537</v>
      </c>
      <c r="C11" s="583"/>
    </row>
    <row r="12" spans="2:3" ht="18.75" hidden="1">
      <c r="B12" s="321"/>
      <c r="C12" s="206"/>
    </row>
    <row r="13" spans="2:3" ht="18.75" hidden="1">
      <c r="B13" s="321"/>
      <c r="C13" s="206"/>
    </row>
    <row r="14" spans="2:3" ht="18.75" hidden="1">
      <c r="B14" s="321"/>
      <c r="C14" s="206"/>
    </row>
    <row r="15" spans="2:3" ht="18.75">
      <c r="B15" s="598" t="s">
        <v>587</v>
      </c>
      <c r="C15" s="598"/>
    </row>
    <row r="16" spans="2:3" ht="18.75">
      <c r="B16" s="598" t="s">
        <v>748</v>
      </c>
      <c r="C16" s="598"/>
    </row>
    <row r="17" spans="2:3" ht="18.75">
      <c r="B17" s="598"/>
      <c r="C17" s="598"/>
    </row>
    <row r="18" spans="2:3" ht="13.5" customHeight="1" hidden="1">
      <c r="B18" s="82"/>
      <c r="C18" s="30"/>
    </row>
    <row r="19" spans="1:3" ht="88.5" customHeight="1">
      <c r="A19" s="605" t="s">
        <v>714</v>
      </c>
      <c r="B19" s="605"/>
      <c r="C19" s="605"/>
    </row>
    <row r="20" ht="10.5" customHeight="1"/>
    <row r="21" ht="18.75">
      <c r="C21" s="30" t="s">
        <v>284</v>
      </c>
    </row>
    <row r="22" spans="1:3" ht="27.75" customHeight="1">
      <c r="A22" s="98" t="s">
        <v>254</v>
      </c>
      <c r="B22" s="99" t="s">
        <v>93</v>
      </c>
      <c r="C22" s="100" t="s">
        <v>221</v>
      </c>
    </row>
    <row r="23" spans="1:3" ht="18.75">
      <c r="A23" s="101">
        <v>1</v>
      </c>
      <c r="B23" s="102">
        <v>2</v>
      </c>
      <c r="C23" s="102">
        <v>3</v>
      </c>
    </row>
    <row r="24" spans="1:3" ht="30" customHeight="1">
      <c r="A24" s="275" t="s">
        <v>100</v>
      </c>
      <c r="B24" s="276" t="s">
        <v>101</v>
      </c>
      <c r="C24" s="277">
        <f>C25</f>
        <v>10540.300000000001</v>
      </c>
    </row>
    <row r="25" spans="1:4" ht="55.5" customHeight="1">
      <c r="A25" s="278" t="s">
        <v>102</v>
      </c>
      <c r="B25" s="347" t="s">
        <v>103</v>
      </c>
      <c r="C25" s="277">
        <f>C26+C36+C40+C47+C32</f>
        <v>10540.300000000001</v>
      </c>
      <c r="D25" s="93"/>
    </row>
    <row r="26" spans="1:3" s="94" customFormat="1" ht="42.75" customHeight="1">
      <c r="A26" s="237" t="s">
        <v>566</v>
      </c>
      <c r="B26" s="347" t="s">
        <v>480</v>
      </c>
      <c r="C26" s="340">
        <f>C27+C30</f>
        <v>8297.7</v>
      </c>
    </row>
    <row r="27" spans="1:3" s="94" customFormat="1" ht="40.5" customHeight="1">
      <c r="A27" s="237" t="s">
        <v>569</v>
      </c>
      <c r="B27" s="476" t="s">
        <v>630</v>
      </c>
      <c r="C27" s="340">
        <f>C28</f>
        <v>7741.6</v>
      </c>
    </row>
    <row r="28" spans="1:5" s="94" customFormat="1" ht="50.25" customHeight="1">
      <c r="A28" s="237" t="s">
        <v>558</v>
      </c>
      <c r="B28" s="346" t="s">
        <v>627</v>
      </c>
      <c r="C28" s="279">
        <v>7741.6</v>
      </c>
      <c r="D28" s="191"/>
      <c r="E28" s="191"/>
    </row>
    <row r="29" spans="1:5" s="94" customFormat="1" ht="79.5" customHeight="1">
      <c r="A29" s="237" t="s">
        <v>628</v>
      </c>
      <c r="B29" s="421" t="s">
        <v>629</v>
      </c>
      <c r="C29" s="279">
        <f>C30</f>
        <v>556.1</v>
      </c>
      <c r="D29" s="191"/>
      <c r="E29" s="191"/>
    </row>
    <row r="30" spans="1:5" s="94" customFormat="1" ht="66" customHeight="1">
      <c r="A30" s="237" t="s">
        <v>621</v>
      </c>
      <c r="B30" s="421" t="s">
        <v>626</v>
      </c>
      <c r="C30" s="279">
        <v>556.1</v>
      </c>
      <c r="D30" s="191"/>
      <c r="E30" s="191"/>
    </row>
    <row r="31" spans="1:5" s="94" customFormat="1" ht="55.5" customHeight="1">
      <c r="A31" s="237" t="s">
        <v>586</v>
      </c>
      <c r="B31" s="421" t="s">
        <v>590</v>
      </c>
      <c r="C31" s="279">
        <f>C36+C32</f>
        <v>2023.2</v>
      </c>
      <c r="D31" s="191"/>
      <c r="E31" s="191"/>
    </row>
    <row r="32" spans="1:5" s="94" customFormat="1" ht="72" customHeight="1" hidden="1">
      <c r="A32" s="237" t="s">
        <v>614</v>
      </c>
      <c r="B32" s="421" t="s">
        <v>619</v>
      </c>
      <c r="C32" s="279">
        <f>C33</f>
        <v>0</v>
      </c>
      <c r="D32" s="191"/>
      <c r="E32" s="191"/>
    </row>
    <row r="33" spans="1:5" s="94" customFormat="1" ht="72" customHeight="1" hidden="1">
      <c r="A33" s="237" t="s">
        <v>605</v>
      </c>
      <c r="B33" s="421" t="s">
        <v>620</v>
      </c>
      <c r="C33" s="279">
        <f>C34</f>
        <v>0</v>
      </c>
      <c r="D33" s="191"/>
      <c r="E33" s="191"/>
    </row>
    <row r="34" spans="1:5" s="94" customFormat="1" ht="119.25" customHeight="1" hidden="1">
      <c r="A34" s="237" t="s">
        <v>108</v>
      </c>
      <c r="B34" s="457" t="s">
        <v>616</v>
      </c>
      <c r="C34" s="279">
        <v>0</v>
      </c>
      <c r="D34" s="191"/>
      <c r="E34" s="191"/>
    </row>
    <row r="35" spans="1:5" s="94" customFormat="1" ht="101.25" customHeight="1">
      <c r="A35" s="469" t="s">
        <v>733</v>
      </c>
      <c r="B35" s="470" t="s">
        <v>736</v>
      </c>
      <c r="C35" s="398">
        <f>C36</f>
        <v>2023.2</v>
      </c>
      <c r="D35" s="191"/>
      <c r="E35" s="191"/>
    </row>
    <row r="36" spans="1:5" s="94" customFormat="1" ht="126" customHeight="1">
      <c r="A36" s="469" t="s">
        <v>732</v>
      </c>
      <c r="B36" s="470" t="s">
        <v>731</v>
      </c>
      <c r="C36" s="398">
        <f>C37+C38+C39</f>
        <v>2023.2</v>
      </c>
      <c r="D36" s="191"/>
      <c r="E36" s="191"/>
    </row>
    <row r="37" spans="1:5" s="94" customFormat="1" ht="152.25" customHeight="1">
      <c r="A37" s="471" t="s">
        <v>108</v>
      </c>
      <c r="B37" s="444" t="s">
        <v>734</v>
      </c>
      <c r="C37" s="398">
        <v>2023.2</v>
      </c>
      <c r="D37" s="191"/>
      <c r="E37" s="191"/>
    </row>
    <row r="38" spans="1:5" s="94" customFormat="1" ht="87.75" customHeight="1" hidden="1">
      <c r="A38" s="467"/>
      <c r="B38" s="444" t="s">
        <v>615</v>
      </c>
      <c r="C38" s="398"/>
      <c r="D38" s="191"/>
      <c r="E38" s="191"/>
    </row>
    <row r="39" spans="1:3" s="94" customFormat="1" ht="9.75" customHeight="1" hidden="1">
      <c r="A39" s="468"/>
      <c r="B39" s="444" t="s">
        <v>602</v>
      </c>
      <c r="C39" s="398"/>
    </row>
    <row r="40" spans="1:3" s="94" customFormat="1" ht="37.5">
      <c r="A40" s="237" t="s">
        <v>567</v>
      </c>
      <c r="B40" s="280" t="s">
        <v>481</v>
      </c>
      <c r="C40" s="277">
        <f>C41+C44</f>
        <v>219.4</v>
      </c>
    </row>
    <row r="41" spans="1:3" s="94" customFormat="1" ht="68.25" customHeight="1">
      <c r="A41" s="281" t="s">
        <v>570</v>
      </c>
      <c r="B41" s="345" t="s">
        <v>109</v>
      </c>
      <c r="C41" s="266">
        <f>C42</f>
        <v>3.8</v>
      </c>
    </row>
    <row r="42" spans="1:3" s="94" customFormat="1" ht="54.75" customHeight="1">
      <c r="A42" s="283" t="s">
        <v>561</v>
      </c>
      <c r="B42" s="348" t="s">
        <v>353</v>
      </c>
      <c r="C42" s="266">
        <f>C43</f>
        <v>3.8</v>
      </c>
    </row>
    <row r="43" spans="1:3" s="94" customFormat="1" ht="83.25" customHeight="1">
      <c r="A43" s="339" t="s">
        <v>108</v>
      </c>
      <c r="B43" s="235" t="s">
        <v>501</v>
      </c>
      <c r="C43" s="366">
        <v>3.8</v>
      </c>
    </row>
    <row r="44" spans="1:3" ht="67.5" customHeight="1">
      <c r="A44" s="281" t="s">
        <v>571</v>
      </c>
      <c r="B44" s="349" t="s">
        <v>107</v>
      </c>
      <c r="C44" s="279">
        <f>C45</f>
        <v>215.6</v>
      </c>
    </row>
    <row r="45" spans="1:3" ht="68.25" customHeight="1">
      <c r="A45" s="281" t="s">
        <v>562</v>
      </c>
      <c r="B45" s="346" t="s">
        <v>352</v>
      </c>
      <c r="C45" s="279">
        <f>C46</f>
        <v>215.6</v>
      </c>
    </row>
    <row r="46" spans="1:3" ht="87" customHeight="1">
      <c r="A46" s="570" t="s">
        <v>108</v>
      </c>
      <c r="B46" s="282" t="s">
        <v>735</v>
      </c>
      <c r="C46" s="367">
        <v>215.6</v>
      </c>
    </row>
    <row r="47" spans="1:3" ht="26.25" customHeight="1" hidden="1">
      <c r="A47" s="237" t="s">
        <v>568</v>
      </c>
      <c r="B47" s="233" t="s">
        <v>454</v>
      </c>
      <c r="C47" s="446">
        <f>C48+C53</f>
        <v>0</v>
      </c>
    </row>
    <row r="48" spans="1:3" ht="77.25" customHeight="1" hidden="1">
      <c r="A48" s="237" t="s">
        <v>572</v>
      </c>
      <c r="B48" s="233" t="s">
        <v>468</v>
      </c>
      <c r="C48" s="238">
        <f>C49</f>
        <v>0</v>
      </c>
    </row>
    <row r="49" spans="1:3" ht="94.5" customHeight="1" hidden="1">
      <c r="A49" s="385" t="s">
        <v>563</v>
      </c>
      <c r="B49" s="233" t="s">
        <v>467</v>
      </c>
      <c r="C49" s="238">
        <f>C50+C51</f>
        <v>0</v>
      </c>
    </row>
    <row r="50" spans="1:3" ht="109.5" customHeight="1" hidden="1">
      <c r="A50" s="602" t="s">
        <v>108</v>
      </c>
      <c r="B50" s="235" t="s">
        <v>529</v>
      </c>
      <c r="C50" s="236"/>
    </row>
    <row r="51" spans="1:4" ht="132.75" customHeight="1" hidden="1">
      <c r="A51" s="603"/>
      <c r="B51" s="235" t="s">
        <v>577</v>
      </c>
      <c r="C51" s="464"/>
      <c r="D51" s="423"/>
    </row>
    <row r="52" spans="1:4" ht="55.5" customHeight="1" hidden="1">
      <c r="A52" s="458" t="s">
        <v>617</v>
      </c>
      <c r="B52" s="233" t="s">
        <v>618</v>
      </c>
      <c r="C52" s="571">
        <f>C53</f>
        <v>0</v>
      </c>
      <c r="D52" s="423"/>
    </row>
    <row r="53" spans="1:3" ht="37.5" hidden="1">
      <c r="A53" s="179" t="s">
        <v>564</v>
      </c>
      <c r="B53" s="255" t="s">
        <v>576</v>
      </c>
      <c r="C53" s="569">
        <f>C55+C56+C57+C58+C59</f>
        <v>0</v>
      </c>
    </row>
    <row r="54" spans="1:3" ht="18.75" hidden="1">
      <c r="A54" s="284"/>
      <c r="B54" s="567"/>
      <c r="C54" s="465"/>
    </row>
    <row r="55" spans="1:4" ht="76.5" customHeight="1" hidden="1">
      <c r="A55" s="599" t="s">
        <v>108</v>
      </c>
      <c r="B55" s="568" t="s">
        <v>699</v>
      </c>
      <c r="C55" s="572">
        <f>'прил 2 (доходы)'!C45</f>
        <v>0</v>
      </c>
      <c r="D55" s="423"/>
    </row>
    <row r="56" spans="1:4" ht="75" customHeight="1" hidden="1">
      <c r="A56" s="600"/>
      <c r="B56" s="459" t="s">
        <v>704</v>
      </c>
      <c r="C56" s="573">
        <f>'прил 2 (доходы)'!C46</f>
        <v>0</v>
      </c>
      <c r="D56" s="423"/>
    </row>
    <row r="57" spans="1:4" ht="67.5" customHeight="1" hidden="1">
      <c r="A57" s="600"/>
      <c r="B57" s="459" t="s">
        <v>701</v>
      </c>
      <c r="C57" s="573">
        <f>'прил 2 (доходы)'!C47</f>
        <v>0</v>
      </c>
      <c r="D57" s="423"/>
    </row>
    <row r="58" spans="1:4" ht="79.5" customHeight="1" hidden="1">
      <c r="A58" s="600"/>
      <c r="B58" s="459" t="s">
        <v>702</v>
      </c>
      <c r="C58" s="573">
        <f>'прил 2 (доходы)'!C48</f>
        <v>0</v>
      </c>
      <c r="D58" s="423"/>
    </row>
    <row r="59" spans="1:4" ht="65.25" customHeight="1" hidden="1">
      <c r="A59" s="601"/>
      <c r="B59" s="459" t="s">
        <v>705</v>
      </c>
      <c r="C59" s="573">
        <f>'прил 2 (доходы)'!C49</f>
        <v>0</v>
      </c>
      <c r="D59" s="423"/>
    </row>
    <row r="60" spans="1:3" ht="18.75">
      <c r="A60" s="284"/>
      <c r="B60" s="285"/>
      <c r="C60" s="466"/>
    </row>
    <row r="61" spans="1:3" s="11" customFormat="1" ht="18.75">
      <c r="A61" s="287" t="s">
        <v>526</v>
      </c>
      <c r="B61" s="285"/>
      <c r="C61" s="286"/>
    </row>
    <row r="62" spans="1:3" s="11" customFormat="1" ht="18.75">
      <c r="A62" s="288" t="s">
        <v>525</v>
      </c>
      <c r="B62" s="285"/>
      <c r="C62" s="289" t="s">
        <v>292</v>
      </c>
    </row>
    <row r="63" spans="1:3" s="11" customFormat="1" ht="18.75">
      <c r="A63" s="181"/>
      <c r="B63" s="290"/>
      <c r="C63" s="289"/>
    </row>
    <row r="65" spans="4:9" ht="18.75">
      <c r="D65" s="18"/>
      <c r="E65" s="11"/>
      <c r="F65" s="11"/>
      <c r="G65" s="11"/>
      <c r="H65" s="96"/>
      <c r="I65" s="11"/>
    </row>
    <row r="66" spans="2:8" ht="18.75">
      <c r="B66" s="82"/>
      <c r="C66" s="97"/>
      <c r="D66" s="18"/>
      <c r="E66" s="11"/>
      <c r="F66" s="11"/>
      <c r="G66" s="11"/>
      <c r="H66" s="11"/>
    </row>
    <row r="67" spans="2:3" ht="18.75">
      <c r="B67" s="82"/>
      <c r="C67" s="97"/>
    </row>
  </sheetData>
  <sheetProtection/>
  <mergeCells count="14">
    <mergeCell ref="A55:A59"/>
    <mergeCell ref="A50:A51"/>
    <mergeCell ref="B1:C1"/>
    <mergeCell ref="B2:C2"/>
    <mergeCell ref="B3:C3"/>
    <mergeCell ref="B4:C4"/>
    <mergeCell ref="B8:C8"/>
    <mergeCell ref="A19:C19"/>
    <mergeCell ref="B10:C10"/>
    <mergeCell ref="B11:C11"/>
    <mergeCell ref="B9:C9"/>
    <mergeCell ref="B17:C17"/>
    <mergeCell ref="B15:C15"/>
    <mergeCell ref="B16:C16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77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view="pageBreakPreview" zoomScale="77" zoomScaleSheetLayoutView="77" zoomScalePageLayoutView="0" workbookViewId="0" topLeftCell="A5">
      <selection activeCell="B11" sqref="B11:E11"/>
    </sheetView>
  </sheetViews>
  <sheetFormatPr defaultColWidth="9.00390625" defaultRowHeight="12.75"/>
  <cols>
    <col min="1" max="1" width="7.875" style="22" customWidth="1"/>
    <col min="2" max="2" width="76.25390625" style="22" customWidth="1"/>
    <col min="3" max="3" width="6.125" style="22" customWidth="1"/>
    <col min="4" max="4" width="5.125" style="22" customWidth="1"/>
    <col min="5" max="5" width="20.125" style="37" customWidth="1"/>
    <col min="6" max="6" width="8.125" style="22" customWidth="1"/>
    <col min="7" max="7" width="21.25390625" style="22" customWidth="1"/>
    <col min="8" max="36" width="9.125" style="22" customWidth="1"/>
    <col min="37" max="16384" width="9.125" style="12" customWidth="1"/>
  </cols>
  <sheetData>
    <row r="1" spans="2:5" ht="27" customHeight="1" hidden="1">
      <c r="B1" s="606" t="s">
        <v>673</v>
      </c>
      <c r="C1" s="606"/>
      <c r="D1" s="606"/>
      <c r="E1" s="607"/>
    </row>
    <row r="2" spans="2:5" ht="24" customHeight="1" hidden="1">
      <c r="B2" s="582" t="s">
        <v>544</v>
      </c>
      <c r="C2" s="582"/>
      <c r="D2" s="582"/>
      <c r="E2" s="583"/>
    </row>
    <row r="3" spans="2:5" ht="20.25" customHeight="1" hidden="1">
      <c r="B3" s="608" t="s">
        <v>545</v>
      </c>
      <c r="C3" s="608"/>
      <c r="D3" s="608"/>
      <c r="E3" s="583"/>
    </row>
    <row r="4" spans="2:5" ht="18" customHeight="1" hidden="1">
      <c r="B4" s="608" t="s">
        <v>709</v>
      </c>
      <c r="C4" s="608"/>
      <c r="D4" s="608"/>
      <c r="E4" s="608"/>
    </row>
    <row r="5" spans="2:5" ht="9.75" customHeight="1">
      <c r="B5" s="13"/>
      <c r="C5" s="13"/>
      <c r="D5" s="13"/>
      <c r="E5" s="52"/>
    </row>
    <row r="6" spans="2:5" ht="15" customHeight="1" hidden="1">
      <c r="B6" s="13"/>
      <c r="C6" s="13"/>
      <c r="D6" s="13"/>
      <c r="E6" s="52"/>
    </row>
    <row r="7" spans="2:5" ht="18.75" hidden="1">
      <c r="B7" s="13"/>
      <c r="C7" s="13"/>
      <c r="D7" s="13"/>
      <c r="E7" s="52"/>
    </row>
    <row r="8" spans="2:5" ht="18.75">
      <c r="B8" s="606" t="s">
        <v>749</v>
      </c>
      <c r="C8" s="606"/>
      <c r="D8" s="606"/>
      <c r="E8" s="607"/>
    </row>
    <row r="9" spans="2:5" ht="18.75">
      <c r="B9" s="582" t="s">
        <v>750</v>
      </c>
      <c r="C9" s="582"/>
      <c r="D9" s="582"/>
      <c r="E9" s="583"/>
    </row>
    <row r="10" spans="2:5" ht="18.75">
      <c r="B10" s="608" t="s">
        <v>751</v>
      </c>
      <c r="C10" s="608"/>
      <c r="D10" s="608"/>
      <c r="E10" s="583"/>
    </row>
    <row r="11" spans="1:5" ht="18.75">
      <c r="A11" s="13"/>
      <c r="B11" s="608"/>
      <c r="C11" s="608"/>
      <c r="D11" s="608"/>
      <c r="E11" s="583"/>
    </row>
    <row r="12" spans="1:5" ht="18.75">
      <c r="A12" s="13"/>
      <c r="B12" s="325"/>
      <c r="C12" s="325"/>
      <c r="D12" s="325"/>
      <c r="E12" s="206"/>
    </row>
    <row r="13" spans="1:5" ht="18.75">
      <c r="A13" s="13"/>
      <c r="B13" s="13"/>
      <c r="C13" s="13"/>
      <c r="D13" s="13"/>
      <c r="E13" s="52"/>
    </row>
    <row r="14" spans="1:5" ht="23.25" customHeight="1">
      <c r="A14" s="611" t="s">
        <v>439</v>
      </c>
      <c r="B14" s="612"/>
      <c r="C14" s="612"/>
      <c r="D14" s="612"/>
      <c r="E14" s="612"/>
    </row>
    <row r="15" spans="1:5" ht="20.25" customHeight="1">
      <c r="A15" s="609" t="s">
        <v>715</v>
      </c>
      <c r="B15" s="610"/>
      <c r="C15" s="610"/>
      <c r="D15" s="610"/>
      <c r="E15" s="610"/>
    </row>
    <row r="16" spans="1:5" ht="18.75" customHeight="1">
      <c r="A16" s="326"/>
      <c r="B16" s="327"/>
      <c r="C16" s="327"/>
      <c r="D16" s="327"/>
      <c r="E16" s="327"/>
    </row>
    <row r="17" spans="1:5" ht="15.75" customHeight="1">
      <c r="A17" s="13"/>
      <c r="E17" s="12"/>
    </row>
    <row r="18" ht="18.75">
      <c r="E18" s="30" t="s">
        <v>284</v>
      </c>
    </row>
    <row r="19" spans="1:5" ht="27" customHeight="1">
      <c r="A19" s="34" t="s">
        <v>236</v>
      </c>
      <c r="B19" s="34" t="s">
        <v>261</v>
      </c>
      <c r="C19" s="34" t="s">
        <v>166</v>
      </c>
      <c r="D19" s="34" t="s">
        <v>231</v>
      </c>
      <c r="E19" s="47" t="s">
        <v>221</v>
      </c>
    </row>
    <row r="20" spans="1:5" ht="18.75">
      <c r="A20" s="33">
        <v>1</v>
      </c>
      <c r="B20" s="33">
        <v>2</v>
      </c>
      <c r="C20" s="33">
        <v>3</v>
      </c>
      <c r="D20" s="33">
        <v>4</v>
      </c>
      <c r="E20" s="48">
        <v>5</v>
      </c>
    </row>
    <row r="21" spans="1:36" s="20" customFormat="1" ht="19.5" customHeight="1">
      <c r="A21" s="23"/>
      <c r="B21" s="294" t="s">
        <v>272</v>
      </c>
      <c r="C21" s="294"/>
      <c r="D21" s="294"/>
      <c r="E21" s="295">
        <f>E23+E30+E32+E35+E39+E44+E47+E50</f>
        <v>15409</v>
      </c>
      <c r="F21" s="24"/>
      <c r="G21" s="40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5" ht="15.75" customHeight="1">
      <c r="A22" s="23"/>
      <c r="B22" s="296" t="s">
        <v>273</v>
      </c>
      <c r="C22" s="296"/>
      <c r="D22" s="296"/>
      <c r="E22" s="242"/>
    </row>
    <row r="23" spans="1:7" ht="19.5" customHeight="1">
      <c r="A23" s="21">
        <v>1</v>
      </c>
      <c r="B23" s="297" t="s">
        <v>253</v>
      </c>
      <c r="C23" s="298" t="s">
        <v>233</v>
      </c>
      <c r="D23" s="298" t="s">
        <v>167</v>
      </c>
      <c r="E23" s="299">
        <f>E24+E25+E26+E28+E29+E27</f>
        <v>4959.2</v>
      </c>
      <c r="G23" s="37"/>
    </row>
    <row r="24" spans="1:5" ht="37.5" customHeight="1">
      <c r="A24" s="23"/>
      <c r="B24" s="300" t="s">
        <v>218</v>
      </c>
      <c r="C24" s="301" t="s">
        <v>233</v>
      </c>
      <c r="D24" s="301" t="s">
        <v>234</v>
      </c>
      <c r="E24" s="242">
        <f>'прил 6 (ведомст.)'!J32</f>
        <v>726.3</v>
      </c>
    </row>
    <row r="25" spans="1:5" ht="57.75" customHeight="1">
      <c r="A25" s="23"/>
      <c r="B25" s="300" t="s">
        <v>277</v>
      </c>
      <c r="C25" s="301" t="s">
        <v>233</v>
      </c>
      <c r="D25" s="301" t="s">
        <v>237</v>
      </c>
      <c r="E25" s="242">
        <f>'прил 6 (ведомст.)'!J38</f>
        <v>3707.7</v>
      </c>
    </row>
    <row r="26" spans="1:5" ht="37.5" customHeight="1">
      <c r="A26" s="23"/>
      <c r="B26" s="300" t="s">
        <v>238</v>
      </c>
      <c r="C26" s="301" t="s">
        <v>233</v>
      </c>
      <c r="D26" s="301" t="s">
        <v>226</v>
      </c>
      <c r="E26" s="242">
        <f>'прил 6 (ведомст.)'!J24+'прил 6 (ведомст.)'!J49</f>
        <v>45.4</v>
      </c>
    </row>
    <row r="27" spans="1:5" ht="21.75" customHeight="1" hidden="1">
      <c r="A27" s="23"/>
      <c r="B27" s="251" t="s">
        <v>14</v>
      </c>
      <c r="C27" s="301" t="s">
        <v>233</v>
      </c>
      <c r="D27" s="301" t="s">
        <v>9</v>
      </c>
      <c r="E27" s="242">
        <f>'прил 6 (ведомст.)'!J55</f>
        <v>0</v>
      </c>
    </row>
    <row r="28" spans="1:5" ht="21" customHeight="1">
      <c r="A28" s="23"/>
      <c r="B28" s="300" t="s">
        <v>268</v>
      </c>
      <c r="C28" s="301" t="s">
        <v>233</v>
      </c>
      <c r="D28" s="301" t="s">
        <v>227</v>
      </c>
      <c r="E28" s="242">
        <f>'прил 6 (ведомст.)'!J61</f>
        <v>30</v>
      </c>
    </row>
    <row r="29" spans="1:5" ht="18.75">
      <c r="A29" s="23"/>
      <c r="B29" s="300" t="s">
        <v>269</v>
      </c>
      <c r="C29" s="301" t="s">
        <v>233</v>
      </c>
      <c r="D29" s="301" t="s">
        <v>243</v>
      </c>
      <c r="E29" s="242">
        <f>'прил 6 (ведомст.)'!J67</f>
        <v>449.8</v>
      </c>
    </row>
    <row r="30" spans="1:36" s="19" customFormat="1" ht="18.75" customHeight="1">
      <c r="A30" s="38">
        <v>2</v>
      </c>
      <c r="B30" s="302" t="s">
        <v>264</v>
      </c>
      <c r="C30" s="303" t="s">
        <v>234</v>
      </c>
      <c r="D30" s="303" t="s">
        <v>167</v>
      </c>
      <c r="E30" s="299">
        <f>E31</f>
        <v>215.6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9" customFormat="1" ht="19.5" customHeight="1">
      <c r="A31" s="38"/>
      <c r="B31" s="300" t="s">
        <v>265</v>
      </c>
      <c r="C31" s="301" t="s">
        <v>234</v>
      </c>
      <c r="D31" s="301" t="s">
        <v>235</v>
      </c>
      <c r="E31" s="242">
        <f>'прил 6 (ведомст.)'!J95</f>
        <v>215.6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9" customFormat="1" ht="38.25" customHeight="1">
      <c r="A32" s="150">
        <v>3</v>
      </c>
      <c r="B32" s="297" t="s">
        <v>270</v>
      </c>
      <c r="C32" s="298" t="s">
        <v>235</v>
      </c>
      <c r="D32" s="298" t="s">
        <v>167</v>
      </c>
      <c r="E32" s="299">
        <f>E33+E34</f>
        <v>50</v>
      </c>
      <c r="F32" s="24"/>
      <c r="G32" s="46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5" ht="37.5" customHeight="1" hidden="1">
      <c r="A33" s="21"/>
      <c r="B33" s="300" t="s">
        <v>260</v>
      </c>
      <c r="C33" s="301" t="s">
        <v>235</v>
      </c>
      <c r="D33" s="301" t="s">
        <v>229</v>
      </c>
      <c r="E33" s="242">
        <f>'прил 6 (ведомст.)'!J103</f>
        <v>0</v>
      </c>
    </row>
    <row r="34" spans="1:5" ht="18.75">
      <c r="A34" s="23"/>
      <c r="B34" s="300" t="s">
        <v>294</v>
      </c>
      <c r="C34" s="301" t="s">
        <v>235</v>
      </c>
      <c r="D34" s="301" t="s">
        <v>225</v>
      </c>
      <c r="E34" s="242">
        <f>'прил 6 (ведомст.)'!J113</f>
        <v>50</v>
      </c>
    </row>
    <row r="35" spans="1:5" ht="18.75" customHeight="1">
      <c r="A35" s="21">
        <v>4</v>
      </c>
      <c r="B35" s="297" t="s">
        <v>271</v>
      </c>
      <c r="C35" s="298" t="s">
        <v>237</v>
      </c>
      <c r="D35" s="298" t="s">
        <v>167</v>
      </c>
      <c r="E35" s="299">
        <f>E36+E38</f>
        <v>1874.3</v>
      </c>
    </row>
    <row r="36" spans="1:7" ht="18.75" customHeight="1">
      <c r="A36" s="21"/>
      <c r="B36" s="300" t="s">
        <v>244</v>
      </c>
      <c r="C36" s="301" t="s">
        <v>237</v>
      </c>
      <c r="D36" s="301" t="s">
        <v>229</v>
      </c>
      <c r="E36" s="242">
        <f>'прил 6 (ведомст.)'!J133</f>
        <v>1874.3</v>
      </c>
      <c r="G36" s="55"/>
    </row>
    <row r="37" spans="1:7" ht="38.25" customHeight="1" hidden="1">
      <c r="A37" s="21"/>
      <c r="B37" s="407" t="s">
        <v>584</v>
      </c>
      <c r="C37" s="408" t="s">
        <v>237</v>
      </c>
      <c r="D37" s="408" t="s">
        <v>229</v>
      </c>
      <c r="E37" s="409"/>
      <c r="G37" s="55"/>
    </row>
    <row r="38" spans="1:5" ht="17.25" customHeight="1" hidden="1">
      <c r="A38" s="23"/>
      <c r="B38" s="300" t="s">
        <v>217</v>
      </c>
      <c r="C38" s="301" t="s">
        <v>237</v>
      </c>
      <c r="D38" s="301" t="s">
        <v>223</v>
      </c>
      <c r="E38" s="242">
        <f>'прил 6 (ведомст.)'!J149</f>
        <v>0</v>
      </c>
    </row>
    <row r="39" spans="1:5" ht="18.75" customHeight="1">
      <c r="A39" s="38">
        <v>5</v>
      </c>
      <c r="B39" s="297" t="s">
        <v>220</v>
      </c>
      <c r="C39" s="298" t="s">
        <v>224</v>
      </c>
      <c r="D39" s="298" t="s">
        <v>167</v>
      </c>
      <c r="E39" s="299">
        <f>E41+E42+E43+E40</f>
        <v>520</v>
      </c>
    </row>
    <row r="40" spans="1:5" ht="18.75" hidden="1">
      <c r="A40" s="38"/>
      <c r="B40" s="196" t="s">
        <v>483</v>
      </c>
      <c r="C40" s="304" t="s">
        <v>224</v>
      </c>
      <c r="D40" s="304" t="s">
        <v>233</v>
      </c>
      <c r="E40" s="299">
        <f>'прил 6 (ведомст.)'!J166</f>
        <v>0</v>
      </c>
    </row>
    <row r="41" spans="1:5" ht="23.25" customHeight="1" hidden="1">
      <c r="A41" s="38"/>
      <c r="B41" s="262" t="s">
        <v>315</v>
      </c>
      <c r="C41" s="304" t="s">
        <v>224</v>
      </c>
      <c r="D41" s="304" t="s">
        <v>234</v>
      </c>
      <c r="E41" s="243">
        <f>'прил 6 (ведомст.)'!J172</f>
        <v>0</v>
      </c>
    </row>
    <row r="42" spans="1:5" ht="16.5" customHeight="1">
      <c r="A42" s="23"/>
      <c r="B42" s="332" t="s">
        <v>295</v>
      </c>
      <c r="C42" s="301" t="s">
        <v>224</v>
      </c>
      <c r="D42" s="301" t="s">
        <v>235</v>
      </c>
      <c r="E42" s="243">
        <f>'прил 6 (ведомст.)'!J181</f>
        <v>520</v>
      </c>
    </row>
    <row r="43" spans="1:5" ht="21" customHeight="1" hidden="1">
      <c r="A43" s="23"/>
      <c r="B43" s="300" t="s">
        <v>466</v>
      </c>
      <c r="C43" s="301" t="s">
        <v>224</v>
      </c>
      <c r="D43" s="301" t="s">
        <v>224</v>
      </c>
      <c r="E43" s="243">
        <f>'прил 6 (ведомст.)'!J205</f>
        <v>0</v>
      </c>
    </row>
    <row r="44" spans="1:5" ht="18" customHeight="1" hidden="1">
      <c r="A44" s="38">
        <v>6</v>
      </c>
      <c r="B44" s="302" t="s">
        <v>8</v>
      </c>
      <c r="C44" s="303" t="s">
        <v>9</v>
      </c>
      <c r="D44" s="303" t="s">
        <v>167</v>
      </c>
      <c r="E44" s="305">
        <f>E46+E45</f>
        <v>0</v>
      </c>
    </row>
    <row r="45" spans="1:5" ht="37.5" hidden="1">
      <c r="A45" s="38"/>
      <c r="B45" s="255" t="s">
        <v>513</v>
      </c>
      <c r="C45" s="304" t="s">
        <v>9</v>
      </c>
      <c r="D45" s="304" t="s">
        <v>224</v>
      </c>
      <c r="E45" s="243">
        <f>'прил 6 (ведомст.)'!J212</f>
        <v>0</v>
      </c>
    </row>
    <row r="46" spans="1:5" ht="16.5" customHeight="1" hidden="1">
      <c r="A46" s="23"/>
      <c r="B46" s="350" t="s">
        <v>502</v>
      </c>
      <c r="C46" s="301" t="s">
        <v>9</v>
      </c>
      <c r="D46" s="301" t="s">
        <v>9</v>
      </c>
      <c r="E46" s="243">
        <f>'прил 6 (ведомст.)'!J218</f>
        <v>0</v>
      </c>
    </row>
    <row r="47" spans="1:5" ht="18.75" customHeight="1">
      <c r="A47" s="21">
        <v>6</v>
      </c>
      <c r="B47" s="297" t="s">
        <v>215</v>
      </c>
      <c r="C47" s="298" t="s">
        <v>228</v>
      </c>
      <c r="D47" s="298" t="s">
        <v>167</v>
      </c>
      <c r="E47" s="299">
        <f>E48+E49</f>
        <v>7789.900000000001</v>
      </c>
    </row>
    <row r="48" spans="1:5" ht="18" customHeight="1">
      <c r="A48" s="23"/>
      <c r="B48" s="300" t="s">
        <v>280</v>
      </c>
      <c r="C48" s="301" t="s">
        <v>228</v>
      </c>
      <c r="D48" s="301" t="s">
        <v>233</v>
      </c>
      <c r="E48" s="409">
        <f>'прил 6 (ведомст.)'!J230</f>
        <v>7789.900000000001</v>
      </c>
    </row>
    <row r="49" spans="1:5" ht="21.75" customHeight="1" hidden="1">
      <c r="A49" s="21"/>
      <c r="B49" s="300" t="s">
        <v>245</v>
      </c>
      <c r="C49" s="301" t="s">
        <v>228</v>
      </c>
      <c r="D49" s="301" t="s">
        <v>237</v>
      </c>
      <c r="E49" s="242">
        <f>'прил 6 (ведомст.)'!J254</f>
        <v>0</v>
      </c>
    </row>
    <row r="50" spans="1:5" ht="18.75" customHeight="1" hidden="1">
      <c r="A50" s="38">
        <v>8</v>
      </c>
      <c r="B50" s="306" t="s">
        <v>239</v>
      </c>
      <c r="C50" s="307" t="s">
        <v>227</v>
      </c>
      <c r="D50" s="307" t="s">
        <v>167</v>
      </c>
      <c r="E50" s="305">
        <f>E52</f>
        <v>0</v>
      </c>
    </row>
    <row r="51" spans="1:5" ht="18.75" hidden="1">
      <c r="A51" s="23"/>
      <c r="B51" s="308" t="s">
        <v>283</v>
      </c>
      <c r="C51" s="309"/>
      <c r="D51" s="309"/>
      <c r="E51" s="243"/>
    </row>
    <row r="52" spans="1:5" ht="18" customHeight="1" hidden="1">
      <c r="A52" s="23"/>
      <c r="B52" s="308" t="s">
        <v>3</v>
      </c>
      <c r="C52" s="309" t="s">
        <v>227</v>
      </c>
      <c r="D52" s="309" t="s">
        <v>234</v>
      </c>
      <c r="E52" s="243">
        <f>'прил 6 (ведомст.)'!J267</f>
        <v>0</v>
      </c>
    </row>
    <row r="53" ht="15" customHeight="1"/>
    <row r="54" ht="12" customHeight="1"/>
    <row r="55" ht="12" customHeight="1"/>
    <row r="56" spans="1:5" s="11" customFormat="1" ht="18.75">
      <c r="A56" s="18" t="s">
        <v>528</v>
      </c>
      <c r="B56" s="31"/>
      <c r="C56" s="31"/>
      <c r="D56" s="31"/>
      <c r="E56" s="41"/>
    </row>
    <row r="57" spans="1:5" s="11" customFormat="1" ht="18.75">
      <c r="A57" s="36" t="s">
        <v>525</v>
      </c>
      <c r="B57" s="29"/>
      <c r="C57" s="29"/>
      <c r="D57" s="29"/>
      <c r="E57" s="41" t="s">
        <v>292</v>
      </c>
    </row>
    <row r="58" s="11" customFormat="1" ht="18.75">
      <c r="E58" s="42"/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82"/>
  <sheetViews>
    <sheetView view="pageBreakPreview" zoomScale="70" zoomScaleNormal="80" zoomScaleSheetLayoutView="70" zoomScalePageLayoutView="0" workbookViewId="0" topLeftCell="B11">
      <selection activeCell="C15" sqref="C15:G15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4" customWidth="1"/>
    <col min="4" max="4" width="11.125" style="6" hidden="1" customWidth="1"/>
    <col min="5" max="5" width="17.375" style="6" customWidth="1"/>
    <col min="6" max="6" width="6.125" style="28" customWidth="1"/>
    <col min="7" max="7" width="11.125" style="28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3:7" ht="21" customHeight="1" hidden="1">
      <c r="C1" s="606" t="s">
        <v>538</v>
      </c>
      <c r="D1" s="606"/>
      <c r="E1" s="606"/>
      <c r="F1" s="606"/>
      <c r="G1" s="606"/>
    </row>
    <row r="2" spans="3:7" ht="18.75" hidden="1">
      <c r="C2" s="582" t="s">
        <v>172</v>
      </c>
      <c r="D2" s="582"/>
      <c r="E2" s="582"/>
      <c r="F2" s="582"/>
      <c r="G2" s="582"/>
    </row>
    <row r="3" spans="3:7" ht="18.75" hidden="1">
      <c r="C3" s="608" t="s">
        <v>173</v>
      </c>
      <c r="D3" s="608"/>
      <c r="E3" s="608"/>
      <c r="F3" s="608"/>
      <c r="G3" s="608"/>
    </row>
    <row r="4" spans="3:7" ht="18.75" hidden="1">
      <c r="C4" s="608" t="s">
        <v>521</v>
      </c>
      <c r="D4" s="608"/>
      <c r="E4" s="608"/>
      <c r="F4" s="608"/>
      <c r="G4" s="608"/>
    </row>
    <row r="5" spans="1:7" ht="18.75" hidden="1">
      <c r="A5" s="3"/>
      <c r="B5" s="3"/>
      <c r="C5" s="15"/>
      <c r="D5" s="7"/>
      <c r="E5" s="7"/>
      <c r="F5" s="27"/>
      <c r="G5" s="27"/>
    </row>
    <row r="6" spans="1:7" ht="18.75" hidden="1">
      <c r="A6" s="3"/>
      <c r="B6" s="3"/>
      <c r="C6" s="15"/>
      <c r="D6" s="7"/>
      <c r="E6" s="7"/>
      <c r="F6" s="27"/>
      <c r="G6" s="27"/>
    </row>
    <row r="7" spans="1:7" ht="36" customHeight="1" hidden="1">
      <c r="A7" s="3"/>
      <c r="B7" s="3"/>
      <c r="C7" s="606" t="s">
        <v>674</v>
      </c>
      <c r="D7" s="607"/>
      <c r="E7" s="607"/>
      <c r="F7" s="607"/>
      <c r="G7" s="607"/>
    </row>
    <row r="8" spans="1:7" ht="22.5" customHeight="1" hidden="1">
      <c r="A8" s="3"/>
      <c r="B8" s="3"/>
      <c r="C8" s="582" t="s">
        <v>580</v>
      </c>
      <c r="D8" s="583"/>
      <c r="E8" s="583"/>
      <c r="F8" s="583"/>
      <c r="G8" s="583"/>
    </row>
    <row r="9" spans="1:7" ht="27" customHeight="1" hidden="1">
      <c r="A9" s="3"/>
      <c r="B9" s="3"/>
      <c r="C9" s="608" t="s">
        <v>581</v>
      </c>
      <c r="D9" s="583"/>
      <c r="E9" s="583"/>
      <c r="F9" s="583"/>
      <c r="G9" s="583"/>
    </row>
    <row r="10" spans="1:7" ht="20.25" customHeight="1" hidden="1">
      <c r="A10" s="3"/>
      <c r="B10" s="3"/>
      <c r="C10" s="608" t="s">
        <v>710</v>
      </c>
      <c r="D10" s="583"/>
      <c r="E10" s="583"/>
      <c r="F10" s="583"/>
      <c r="G10" s="583"/>
    </row>
    <row r="11" spans="1:7" ht="9" customHeight="1">
      <c r="A11" s="3"/>
      <c r="B11" s="3"/>
      <c r="C11" s="325"/>
      <c r="D11" s="206"/>
      <c r="E11" s="206"/>
      <c r="F11" s="206"/>
      <c r="G11" s="206"/>
    </row>
    <row r="12" spans="1:7" ht="15.75" customHeight="1">
      <c r="A12" s="3"/>
      <c r="B12" s="3"/>
      <c r="C12" s="606" t="s">
        <v>752</v>
      </c>
      <c r="D12" s="607"/>
      <c r="E12" s="607"/>
      <c r="F12" s="607"/>
      <c r="G12" s="607"/>
    </row>
    <row r="13" spans="1:7" ht="18.75">
      <c r="A13" s="3"/>
      <c r="B13" s="3"/>
      <c r="C13" s="582" t="s">
        <v>580</v>
      </c>
      <c r="D13" s="583"/>
      <c r="E13" s="583"/>
      <c r="F13" s="583"/>
      <c r="G13" s="583"/>
    </row>
    <row r="14" spans="1:7" ht="18.75">
      <c r="A14" s="3"/>
      <c r="B14" s="3"/>
      <c r="C14" s="608" t="s">
        <v>753</v>
      </c>
      <c r="D14" s="583"/>
      <c r="E14" s="583"/>
      <c r="F14" s="583"/>
      <c r="G14" s="583"/>
    </row>
    <row r="15" spans="1:7" ht="18.75">
      <c r="A15" s="3"/>
      <c r="B15" s="3"/>
      <c r="C15" s="608"/>
      <c r="D15" s="583"/>
      <c r="E15" s="583"/>
      <c r="F15" s="583"/>
      <c r="G15" s="583"/>
    </row>
    <row r="16" spans="1:7" ht="4.5" customHeight="1">
      <c r="A16" s="3"/>
      <c r="B16" s="3"/>
      <c r="C16" s="15"/>
      <c r="D16" s="7"/>
      <c r="E16" s="7"/>
      <c r="F16" s="27"/>
      <c r="G16" s="27"/>
    </row>
    <row r="17" spans="1:7" ht="79.5" customHeight="1">
      <c r="A17" s="171" t="s">
        <v>171</v>
      </c>
      <c r="B17" s="617" t="s">
        <v>717</v>
      </c>
      <c r="C17" s="618"/>
      <c r="D17" s="618"/>
      <c r="E17" s="618"/>
      <c r="F17" s="618"/>
      <c r="G17" s="618"/>
    </row>
    <row r="18" spans="1:7" ht="15" customHeight="1" hidden="1">
      <c r="A18" s="53"/>
      <c r="B18" s="53"/>
      <c r="C18" s="46"/>
      <c r="D18" s="46"/>
      <c r="E18" s="46"/>
      <c r="F18" s="46"/>
      <c r="G18" s="46"/>
    </row>
    <row r="19" spans="1:7" ht="15.75" customHeight="1">
      <c r="A19" s="3"/>
      <c r="B19" s="3"/>
      <c r="C19" s="16"/>
      <c r="D19" s="8"/>
      <c r="E19" s="3"/>
      <c r="F19" s="615" t="s">
        <v>284</v>
      </c>
      <c r="G19" s="616"/>
    </row>
    <row r="20" spans="1:7" ht="21" customHeight="1">
      <c r="A20" s="619" t="s">
        <v>275</v>
      </c>
      <c r="B20" s="622" t="s">
        <v>236</v>
      </c>
      <c r="C20" s="621" t="s">
        <v>261</v>
      </c>
      <c r="D20" s="174" t="s">
        <v>232</v>
      </c>
      <c r="E20" s="623" t="s">
        <v>110</v>
      </c>
      <c r="F20" s="624" t="s">
        <v>111</v>
      </c>
      <c r="G20" s="613" t="s">
        <v>221</v>
      </c>
    </row>
    <row r="21" spans="1:7" ht="15" customHeight="1">
      <c r="A21" s="620"/>
      <c r="B21" s="614"/>
      <c r="C21" s="620"/>
      <c r="D21" s="173"/>
      <c r="E21" s="614"/>
      <c r="F21" s="614"/>
      <c r="G21" s="614"/>
    </row>
    <row r="22" spans="1:8" ht="13.5" customHeight="1">
      <c r="A22" s="39">
        <v>1</v>
      </c>
      <c r="B22" s="39">
        <v>1</v>
      </c>
      <c r="C22" s="49">
        <v>2</v>
      </c>
      <c r="D22" s="9" t="s">
        <v>257</v>
      </c>
      <c r="E22" s="9" t="s">
        <v>255</v>
      </c>
      <c r="F22" s="32">
        <v>4</v>
      </c>
      <c r="G22" s="32">
        <v>5</v>
      </c>
      <c r="H22" s="56"/>
    </row>
    <row r="23" spans="1:8" ht="18" customHeight="1">
      <c r="A23" s="39"/>
      <c r="B23" s="39"/>
      <c r="C23" s="258" t="s">
        <v>174</v>
      </c>
      <c r="D23" s="259"/>
      <c r="E23" s="259"/>
      <c r="F23" s="260"/>
      <c r="G23" s="293">
        <f>G24+G52+G58+G63+G78+G87+G93+G104+G142+G167+G172</f>
        <v>15409.000000000002</v>
      </c>
      <c r="H23" s="422"/>
    </row>
    <row r="24" spans="1:8" ht="39" customHeight="1">
      <c r="A24" s="39"/>
      <c r="B24" s="151">
        <v>1</v>
      </c>
      <c r="C24" s="250" t="s">
        <v>66</v>
      </c>
      <c r="D24" s="208"/>
      <c r="E24" s="221" t="s">
        <v>362</v>
      </c>
      <c r="F24" s="216"/>
      <c r="G24" s="293">
        <f>G29+G25</f>
        <v>7789.900000000001</v>
      </c>
      <c r="H24" s="56"/>
    </row>
    <row r="25" spans="1:8" ht="39" customHeight="1">
      <c r="A25" s="39"/>
      <c r="B25" s="555"/>
      <c r="C25" s="196" t="s">
        <v>683</v>
      </c>
      <c r="D25" s="208"/>
      <c r="E25" s="554" t="s">
        <v>679</v>
      </c>
      <c r="F25" s="216"/>
      <c r="G25" s="558">
        <f>G28</f>
        <v>2085.8</v>
      </c>
      <c r="H25" s="56"/>
    </row>
    <row r="26" spans="1:8" ht="39" customHeight="1">
      <c r="A26" s="39"/>
      <c r="B26" s="555"/>
      <c r="C26" s="196" t="s">
        <v>682</v>
      </c>
      <c r="D26" s="208"/>
      <c r="E26" s="554" t="s">
        <v>680</v>
      </c>
      <c r="F26" s="216"/>
      <c r="G26" s="558">
        <f>G28</f>
        <v>2085.8</v>
      </c>
      <c r="H26" s="56"/>
    </row>
    <row r="27" spans="1:8" ht="39" customHeight="1">
      <c r="A27" s="39"/>
      <c r="B27" s="151"/>
      <c r="C27" s="196" t="s">
        <v>198</v>
      </c>
      <c r="D27" s="208"/>
      <c r="E27" s="554" t="s">
        <v>681</v>
      </c>
      <c r="F27" s="216"/>
      <c r="G27" s="558">
        <f>G28</f>
        <v>2085.8</v>
      </c>
      <c r="H27" s="56"/>
    </row>
    <row r="28" spans="1:8" ht="39" customHeight="1">
      <c r="A28" s="39"/>
      <c r="B28" s="151"/>
      <c r="C28" s="196" t="s">
        <v>443</v>
      </c>
      <c r="D28" s="208"/>
      <c r="E28" s="210" t="s">
        <v>681</v>
      </c>
      <c r="F28" s="556">
        <v>200</v>
      </c>
      <c r="G28" s="557">
        <f>'прил 6 (ведомст.)'!J235</f>
        <v>2085.8</v>
      </c>
      <c r="H28" s="56"/>
    </row>
    <row r="29" spans="1:8" ht="24" customHeight="1">
      <c r="A29" s="39"/>
      <c r="B29" s="176"/>
      <c r="C29" s="336" t="s">
        <v>488</v>
      </c>
      <c r="D29" s="210"/>
      <c r="E29" s="210" t="s">
        <v>363</v>
      </c>
      <c r="F29" s="217"/>
      <c r="G29" s="222">
        <f>G30+G43+G46+G49</f>
        <v>5704.1</v>
      </c>
      <c r="H29" s="56"/>
    </row>
    <row r="30" spans="1:8" ht="24" customHeight="1">
      <c r="A30" s="39"/>
      <c r="B30" s="176"/>
      <c r="C30" s="196" t="s">
        <v>386</v>
      </c>
      <c r="D30" s="210"/>
      <c r="E30" s="210" t="s">
        <v>364</v>
      </c>
      <c r="F30" s="217"/>
      <c r="G30" s="222">
        <f>G31+G41+G36+G37+G39</f>
        <v>5568.1</v>
      </c>
      <c r="H30" s="56"/>
    </row>
    <row r="31" spans="1:8" ht="61.5" customHeight="1">
      <c r="A31" s="39"/>
      <c r="B31" s="166"/>
      <c r="C31" s="196" t="s">
        <v>197</v>
      </c>
      <c r="D31" s="210"/>
      <c r="E31" s="210" t="s">
        <v>365</v>
      </c>
      <c r="F31" s="217"/>
      <c r="G31" s="222">
        <f>G32+G33+G34</f>
        <v>5568.1</v>
      </c>
      <c r="H31" s="56"/>
    </row>
    <row r="32" spans="1:8" ht="65.25" customHeight="1">
      <c r="A32" s="39"/>
      <c r="B32" s="166"/>
      <c r="C32" s="196" t="s">
        <v>150</v>
      </c>
      <c r="D32" s="210"/>
      <c r="E32" s="210" t="s">
        <v>365</v>
      </c>
      <c r="F32" s="217">
        <v>100</v>
      </c>
      <c r="G32" s="222">
        <f>'прил 6 (ведомст.)'!J239</f>
        <v>5216</v>
      </c>
      <c r="H32" s="56"/>
    </row>
    <row r="33" spans="1:8" ht="45.75" customHeight="1">
      <c r="A33" s="39"/>
      <c r="B33" s="166"/>
      <c r="C33" s="336" t="s">
        <v>443</v>
      </c>
      <c r="D33" s="210"/>
      <c r="E33" s="210" t="s">
        <v>365</v>
      </c>
      <c r="F33" s="217">
        <v>200</v>
      </c>
      <c r="G33" s="412">
        <f>'прил 6 (ведомст.)'!J240</f>
        <v>340.29999999999995</v>
      </c>
      <c r="H33" s="56"/>
    </row>
    <row r="34" spans="1:8" s="433" customFormat="1" ht="22.5" customHeight="1">
      <c r="A34" s="437"/>
      <c r="B34" s="166"/>
      <c r="C34" s="399" t="s">
        <v>155</v>
      </c>
      <c r="D34" s="401"/>
      <c r="E34" s="401" t="s">
        <v>365</v>
      </c>
      <c r="F34" s="439">
        <v>800</v>
      </c>
      <c r="G34" s="412">
        <f>'прил 6 (ведомст.)'!J241</f>
        <v>11.8</v>
      </c>
      <c r="H34" s="432"/>
    </row>
    <row r="35" spans="1:8" s="433" customFormat="1" ht="30" customHeight="1" hidden="1">
      <c r="A35" s="437"/>
      <c r="B35" s="166"/>
      <c r="C35" s="399" t="s">
        <v>667</v>
      </c>
      <c r="D35" s="401"/>
      <c r="E35" s="401" t="s">
        <v>668</v>
      </c>
      <c r="F35" s="439"/>
      <c r="G35" s="412">
        <f>G36</f>
        <v>0</v>
      </c>
      <c r="H35" s="432"/>
    </row>
    <row r="36" spans="1:8" ht="37.5" hidden="1">
      <c r="A36" s="39"/>
      <c r="B36" s="166"/>
      <c r="C36" s="399" t="s">
        <v>443</v>
      </c>
      <c r="D36" s="401"/>
      <c r="E36" s="401" t="s">
        <v>668</v>
      </c>
      <c r="F36" s="439">
        <v>200</v>
      </c>
      <c r="G36" s="412">
        <f>'прил 6 (ведомст.)'!J243</f>
        <v>0</v>
      </c>
      <c r="H36" s="56"/>
    </row>
    <row r="37" spans="1:12" ht="18.75" hidden="1">
      <c r="A37" s="39"/>
      <c r="B37" s="166"/>
      <c r="C37" s="399" t="s">
        <v>604</v>
      </c>
      <c r="D37" s="401"/>
      <c r="E37" s="401" t="s">
        <v>603</v>
      </c>
      <c r="F37" s="439"/>
      <c r="G37" s="412">
        <f>G38</f>
        <v>0</v>
      </c>
      <c r="H37" s="56"/>
      <c r="L37" s="461">
        <f>G24+G63+G78+G87+G104+G142+G167+G172</f>
        <v>15409.000000000002</v>
      </c>
    </row>
    <row r="38" spans="1:8" ht="37.5" hidden="1">
      <c r="A38" s="39"/>
      <c r="B38" s="166"/>
      <c r="C38" s="399" t="s">
        <v>443</v>
      </c>
      <c r="D38" s="401"/>
      <c r="E38" s="401" t="s">
        <v>603</v>
      </c>
      <c r="F38" s="439">
        <v>200</v>
      </c>
      <c r="G38" s="412"/>
      <c r="H38" s="56"/>
    </row>
    <row r="39" spans="1:8" ht="40.5" customHeight="1" hidden="1">
      <c r="A39" s="39"/>
      <c r="B39" s="166"/>
      <c r="C39" s="399" t="s">
        <v>601</v>
      </c>
      <c r="D39" s="401"/>
      <c r="E39" s="401" t="s">
        <v>510</v>
      </c>
      <c r="F39" s="439"/>
      <c r="G39" s="412">
        <f>G40</f>
        <v>0</v>
      </c>
      <c r="H39" s="56"/>
    </row>
    <row r="40" spans="1:8" ht="58.5" customHeight="1" hidden="1">
      <c r="A40" s="39"/>
      <c r="B40" s="166"/>
      <c r="C40" s="399" t="s">
        <v>150</v>
      </c>
      <c r="D40" s="401"/>
      <c r="E40" s="401" t="s">
        <v>510</v>
      </c>
      <c r="F40" s="439">
        <v>100</v>
      </c>
      <c r="G40" s="412">
        <f>'прил 6 (ведомст.)'!J245</f>
        <v>0</v>
      </c>
      <c r="H40" s="56"/>
    </row>
    <row r="41" spans="1:8" ht="24.75" customHeight="1" hidden="1">
      <c r="A41" s="39"/>
      <c r="B41" s="166"/>
      <c r="C41" s="399" t="s">
        <v>198</v>
      </c>
      <c r="D41" s="401"/>
      <c r="E41" s="401" t="s">
        <v>366</v>
      </c>
      <c r="F41" s="439"/>
      <c r="G41" s="412">
        <f>G42</f>
        <v>0</v>
      </c>
      <c r="H41" s="56"/>
    </row>
    <row r="42" spans="1:8" s="4" customFormat="1" ht="77.25" customHeight="1" hidden="1">
      <c r="A42" s="43">
        <v>1</v>
      </c>
      <c r="B42" s="163"/>
      <c r="C42" s="404" t="s">
        <v>150</v>
      </c>
      <c r="D42" s="401"/>
      <c r="E42" s="401" t="s">
        <v>366</v>
      </c>
      <c r="F42" s="439">
        <v>100</v>
      </c>
      <c r="G42" s="404">
        <f>'прил 6 (ведомст.)'!J247</f>
        <v>0</v>
      </c>
      <c r="H42" s="56"/>
    </row>
    <row r="43" spans="1:8" s="4" customFormat="1" ht="49.5" customHeight="1">
      <c r="A43" s="43"/>
      <c r="B43" s="163"/>
      <c r="C43" s="404" t="s">
        <v>388</v>
      </c>
      <c r="D43" s="401"/>
      <c r="E43" s="401" t="s">
        <v>387</v>
      </c>
      <c r="F43" s="439"/>
      <c r="G43" s="404">
        <f>G44</f>
        <v>70</v>
      </c>
      <c r="H43" s="56"/>
    </row>
    <row r="44" spans="1:8" s="4" customFormat="1" ht="24" customHeight="1">
      <c r="A44" s="43"/>
      <c r="B44" s="165"/>
      <c r="C44" s="399" t="s">
        <v>198</v>
      </c>
      <c r="D44" s="401"/>
      <c r="E44" s="401" t="s">
        <v>389</v>
      </c>
      <c r="F44" s="401"/>
      <c r="G44" s="404">
        <f>G45</f>
        <v>70</v>
      </c>
      <c r="H44" s="56"/>
    </row>
    <row r="45" spans="1:8" s="4" customFormat="1" ht="43.5" customHeight="1">
      <c r="A45" s="43"/>
      <c r="B45" s="163"/>
      <c r="C45" s="399" t="s">
        <v>443</v>
      </c>
      <c r="D45" s="401"/>
      <c r="E45" s="401" t="s">
        <v>389</v>
      </c>
      <c r="F45" s="401" t="s">
        <v>152</v>
      </c>
      <c r="G45" s="404">
        <f>'прил 6 (ведомст.)'!J250</f>
        <v>70</v>
      </c>
      <c r="H45" s="56"/>
    </row>
    <row r="46" spans="1:8" s="433" customFormat="1" ht="34.5" customHeight="1">
      <c r="A46" s="438"/>
      <c r="B46" s="163"/>
      <c r="C46" s="399" t="s">
        <v>391</v>
      </c>
      <c r="D46" s="401" t="s">
        <v>262</v>
      </c>
      <c r="E46" s="401" t="s">
        <v>390</v>
      </c>
      <c r="F46" s="401"/>
      <c r="G46" s="404">
        <f>G47</f>
        <v>66</v>
      </c>
      <c r="H46" s="432"/>
    </row>
    <row r="47" spans="1:8" ht="51" customHeight="1">
      <c r="A47" s="43"/>
      <c r="B47" s="163"/>
      <c r="C47" s="199" t="s">
        <v>471</v>
      </c>
      <c r="D47" s="210" t="s">
        <v>251</v>
      </c>
      <c r="E47" s="210" t="s">
        <v>392</v>
      </c>
      <c r="F47" s="210"/>
      <c r="G47" s="220">
        <f>G48</f>
        <v>66</v>
      </c>
      <c r="H47" s="56"/>
    </row>
    <row r="48" spans="1:8" ht="29.25" customHeight="1">
      <c r="A48" s="43"/>
      <c r="B48" s="163"/>
      <c r="C48" s="220" t="s">
        <v>157</v>
      </c>
      <c r="D48" s="210"/>
      <c r="E48" s="210" t="s">
        <v>392</v>
      </c>
      <c r="F48" s="210" t="s">
        <v>156</v>
      </c>
      <c r="G48" s="220">
        <f>'прил 6 (ведомст.)'!J253</f>
        <v>66</v>
      </c>
      <c r="H48" s="56"/>
    </row>
    <row r="49" spans="1:8" ht="36.75" customHeight="1" hidden="1">
      <c r="A49" s="43"/>
      <c r="B49" s="163"/>
      <c r="C49" s="200" t="s">
        <v>634</v>
      </c>
      <c r="D49" s="210"/>
      <c r="E49" s="210" t="s">
        <v>636</v>
      </c>
      <c r="F49" s="210"/>
      <c r="G49" s="220">
        <f>G50</f>
        <v>0</v>
      </c>
      <c r="H49" s="56"/>
    </row>
    <row r="50" spans="1:8" s="4" customFormat="1" ht="22.5" customHeight="1" hidden="1">
      <c r="A50" s="44"/>
      <c r="B50" s="62"/>
      <c r="C50" s="196" t="s">
        <v>635</v>
      </c>
      <c r="D50" s="210"/>
      <c r="E50" s="210" t="s">
        <v>633</v>
      </c>
      <c r="F50" s="212"/>
      <c r="G50" s="220">
        <f>G51</f>
        <v>0</v>
      </c>
      <c r="H50" s="56"/>
    </row>
    <row r="51" spans="1:8" ht="39" customHeight="1" hidden="1">
      <c r="A51" s="44"/>
      <c r="B51" s="62"/>
      <c r="C51" s="196" t="s">
        <v>443</v>
      </c>
      <c r="D51" s="210" t="s">
        <v>262</v>
      </c>
      <c r="E51" s="210" t="s">
        <v>633</v>
      </c>
      <c r="F51" s="210" t="s">
        <v>152</v>
      </c>
      <c r="G51" s="220">
        <f>'прил 6 (ведомст.)'!J280</f>
        <v>0</v>
      </c>
      <c r="H51" s="56"/>
    </row>
    <row r="52" spans="1:8" s="4" customFormat="1" ht="39" customHeight="1" hidden="1">
      <c r="A52" s="44"/>
      <c r="B52" s="79" t="s">
        <v>139</v>
      </c>
      <c r="C52" s="249" t="s">
        <v>67</v>
      </c>
      <c r="D52" s="210"/>
      <c r="E52" s="221" t="s">
        <v>367</v>
      </c>
      <c r="F52" s="212"/>
      <c r="G52" s="223">
        <f>G53</f>
        <v>0</v>
      </c>
      <c r="H52" s="56"/>
    </row>
    <row r="53" spans="1:9" s="4" customFormat="1" ht="20.25" customHeight="1" hidden="1">
      <c r="A53" s="44"/>
      <c r="B53" s="62"/>
      <c r="C53" s="196" t="s">
        <v>488</v>
      </c>
      <c r="D53" s="210"/>
      <c r="E53" s="210" t="s">
        <v>368</v>
      </c>
      <c r="F53" s="212"/>
      <c r="G53" s="224">
        <f>G54</f>
        <v>0</v>
      </c>
      <c r="H53" s="56"/>
      <c r="I53" s="56"/>
    </row>
    <row r="54" spans="1:9" s="4" customFormat="1" ht="36" customHeight="1" hidden="1">
      <c r="A54" s="44"/>
      <c r="B54" s="62"/>
      <c r="C54" s="196" t="s">
        <v>523</v>
      </c>
      <c r="D54" s="210"/>
      <c r="E54" s="210" t="s">
        <v>393</v>
      </c>
      <c r="F54" s="212"/>
      <c r="G54" s="224">
        <f>G55</f>
        <v>0</v>
      </c>
      <c r="H54" s="56"/>
      <c r="I54" s="56"/>
    </row>
    <row r="55" spans="1:8" s="4" customFormat="1" ht="39" customHeight="1" hidden="1">
      <c r="A55" s="44"/>
      <c r="B55" s="62"/>
      <c r="C55" s="247" t="s">
        <v>199</v>
      </c>
      <c r="D55" s="210"/>
      <c r="E55" s="210" t="s">
        <v>394</v>
      </c>
      <c r="F55" s="212"/>
      <c r="G55" s="224">
        <f>G56</f>
        <v>0</v>
      </c>
      <c r="H55" s="56"/>
    </row>
    <row r="56" spans="1:8" ht="38.25" customHeight="1" hidden="1">
      <c r="A56" s="44"/>
      <c r="B56" s="62"/>
      <c r="C56" s="196" t="s">
        <v>443</v>
      </c>
      <c r="D56" s="210"/>
      <c r="E56" s="210" t="s">
        <v>394</v>
      </c>
      <c r="F56" s="212" t="s">
        <v>152</v>
      </c>
      <c r="G56" s="220">
        <f>'прил 6 (ведомст.)'!J277</f>
        <v>0</v>
      </c>
      <c r="H56" s="56"/>
    </row>
    <row r="57" spans="1:8" ht="0.75" customHeight="1">
      <c r="A57" s="44"/>
      <c r="B57" s="62"/>
      <c r="C57" s="196"/>
      <c r="D57" s="210"/>
      <c r="E57" s="210"/>
      <c r="F57" s="212"/>
      <c r="G57" s="225"/>
      <c r="H57" s="56"/>
    </row>
    <row r="58" spans="1:8" ht="37.5" customHeight="1" hidden="1">
      <c r="A58" s="44"/>
      <c r="B58" s="79" t="s">
        <v>140</v>
      </c>
      <c r="C58" s="249" t="s">
        <v>68</v>
      </c>
      <c r="D58" s="210"/>
      <c r="E58" s="221" t="s">
        <v>369</v>
      </c>
      <c r="F58" s="212"/>
      <c r="G58" s="226">
        <f>G59</f>
        <v>0</v>
      </c>
      <c r="H58" s="56"/>
    </row>
    <row r="59" spans="1:8" ht="18.75" customHeight="1" hidden="1">
      <c r="A59" s="44"/>
      <c r="B59" s="62"/>
      <c r="C59" s="196" t="s">
        <v>488</v>
      </c>
      <c r="D59" s="210"/>
      <c r="E59" s="210" t="s">
        <v>370</v>
      </c>
      <c r="F59" s="210"/>
      <c r="G59" s="225">
        <f>G60</f>
        <v>0</v>
      </c>
      <c r="H59" s="56"/>
    </row>
    <row r="60" spans="1:8" ht="36" customHeight="1" hidden="1">
      <c r="A60" s="44"/>
      <c r="B60" s="62"/>
      <c r="C60" s="199" t="s">
        <v>396</v>
      </c>
      <c r="D60" s="210"/>
      <c r="E60" s="210" t="s">
        <v>395</v>
      </c>
      <c r="F60" s="210"/>
      <c r="G60" s="225">
        <f>G61</f>
        <v>0</v>
      </c>
      <c r="H60" s="56"/>
    </row>
    <row r="61" spans="1:8" ht="18.75" customHeight="1" hidden="1">
      <c r="A61" s="44"/>
      <c r="B61" s="62"/>
      <c r="C61" s="199" t="s">
        <v>196</v>
      </c>
      <c r="D61" s="210"/>
      <c r="E61" s="210" t="s">
        <v>397</v>
      </c>
      <c r="F61" s="212"/>
      <c r="G61" s="227">
        <f>G62</f>
        <v>0</v>
      </c>
      <c r="H61" s="56"/>
    </row>
    <row r="62" spans="1:8" ht="37.5" customHeight="1" hidden="1">
      <c r="A62" s="44"/>
      <c r="B62" s="62"/>
      <c r="C62" s="196" t="s">
        <v>443</v>
      </c>
      <c r="D62" s="210"/>
      <c r="E62" s="210" t="s">
        <v>397</v>
      </c>
      <c r="F62" s="212" t="s">
        <v>152</v>
      </c>
      <c r="G62" s="225">
        <f>'прил 6 (ведомст.)'!J224</f>
        <v>0</v>
      </c>
      <c r="H62" s="56"/>
    </row>
    <row r="63" spans="1:8" ht="39.75" customHeight="1">
      <c r="A63" s="44"/>
      <c r="B63" s="79">
        <v>2</v>
      </c>
      <c r="C63" s="249" t="s">
        <v>69</v>
      </c>
      <c r="D63" s="210"/>
      <c r="E63" s="221" t="s">
        <v>371</v>
      </c>
      <c r="F63" s="212"/>
      <c r="G63" s="226">
        <f>G64</f>
        <v>50</v>
      </c>
      <c r="H63" s="56"/>
    </row>
    <row r="64" spans="1:8" ht="24.75" customHeight="1">
      <c r="A64" s="44"/>
      <c r="B64" s="62"/>
      <c r="C64" s="196" t="s">
        <v>488</v>
      </c>
      <c r="D64" s="210"/>
      <c r="E64" s="210" t="s">
        <v>372</v>
      </c>
      <c r="F64" s="212"/>
      <c r="G64" s="225">
        <f>G74+G69+G67+G77</f>
        <v>50</v>
      </c>
      <c r="H64" s="56"/>
    </row>
    <row r="65" spans="1:8" ht="45.75" customHeight="1" hidden="1">
      <c r="A65" s="44"/>
      <c r="B65" s="62"/>
      <c r="C65" s="479" t="s">
        <v>398</v>
      </c>
      <c r="D65" s="401"/>
      <c r="E65" s="401" t="s">
        <v>373</v>
      </c>
      <c r="F65" s="402"/>
      <c r="G65" s="480">
        <f>G69+G67+G74</f>
        <v>0</v>
      </c>
      <c r="H65" s="56"/>
    </row>
    <row r="66" spans="1:8" ht="52.5" customHeight="1" hidden="1">
      <c r="A66" s="44"/>
      <c r="B66" s="62"/>
      <c r="C66" s="434" t="s">
        <v>640</v>
      </c>
      <c r="D66" s="401"/>
      <c r="E66" s="401" t="s">
        <v>639</v>
      </c>
      <c r="F66" s="402"/>
      <c r="G66" s="480">
        <f>G67</f>
        <v>0</v>
      </c>
      <c r="H66" s="56"/>
    </row>
    <row r="67" spans="1:8" ht="39" customHeight="1" hidden="1">
      <c r="A67" s="44"/>
      <c r="B67" s="62"/>
      <c r="C67" s="399" t="s">
        <v>443</v>
      </c>
      <c r="D67" s="401"/>
      <c r="E67" s="401" t="s">
        <v>639</v>
      </c>
      <c r="F67" s="402" t="s">
        <v>152</v>
      </c>
      <c r="G67" s="480">
        <f>'прил 6 (ведомст.)'!J108</f>
        <v>0</v>
      </c>
      <c r="H67" s="56"/>
    </row>
    <row r="68" spans="1:8" ht="23.25" customHeight="1" hidden="1">
      <c r="A68" s="44"/>
      <c r="B68" s="62"/>
      <c r="C68" s="479" t="s">
        <v>591</v>
      </c>
      <c r="D68" s="401"/>
      <c r="E68" s="401" t="s">
        <v>588</v>
      </c>
      <c r="F68" s="402"/>
      <c r="G68" s="480">
        <f>G69</f>
        <v>0</v>
      </c>
      <c r="H68" s="56"/>
    </row>
    <row r="69" spans="1:8" ht="35.25" customHeight="1" hidden="1">
      <c r="A69" s="44"/>
      <c r="B69" s="62"/>
      <c r="C69" s="399" t="s">
        <v>443</v>
      </c>
      <c r="D69" s="401"/>
      <c r="E69" s="401" t="s">
        <v>588</v>
      </c>
      <c r="F69" s="402" t="s">
        <v>152</v>
      </c>
      <c r="G69" s="435">
        <f>'прил 6 (ведомст.)'!J110</f>
        <v>0</v>
      </c>
      <c r="H69" s="56"/>
    </row>
    <row r="70" spans="1:8" ht="54.75" customHeight="1" hidden="1">
      <c r="A70" s="44"/>
      <c r="B70" s="62"/>
      <c r="C70" s="1"/>
      <c r="D70" s="1"/>
      <c r="E70" s="1"/>
      <c r="F70" s="1"/>
      <c r="G70" s="435"/>
      <c r="H70" s="56"/>
    </row>
    <row r="71" spans="1:8" ht="37.5" customHeight="1" hidden="1">
      <c r="A71" s="44"/>
      <c r="B71" s="62"/>
      <c r="C71" s="1"/>
      <c r="D71" s="1"/>
      <c r="E71" s="1"/>
      <c r="F71" s="1"/>
      <c r="G71" s="435"/>
      <c r="H71" s="56"/>
    </row>
    <row r="72" spans="1:8" ht="19.5" customHeight="1" hidden="1">
      <c r="A72" s="44"/>
      <c r="B72" s="62"/>
      <c r="C72" s="399" t="s">
        <v>459</v>
      </c>
      <c r="D72" s="401"/>
      <c r="E72" s="401" t="s">
        <v>458</v>
      </c>
      <c r="F72" s="402"/>
      <c r="G72" s="435">
        <f>G73</f>
        <v>0</v>
      </c>
      <c r="H72" s="56"/>
    </row>
    <row r="73" spans="1:8" s="433" customFormat="1" ht="59.25" customHeight="1" hidden="1">
      <c r="A73" s="431"/>
      <c r="B73" s="62"/>
      <c r="C73" s="434" t="s">
        <v>599</v>
      </c>
      <c r="D73" s="401"/>
      <c r="E73" s="401" t="s">
        <v>703</v>
      </c>
      <c r="F73" s="402"/>
      <c r="G73" s="435">
        <f>G74</f>
        <v>0</v>
      </c>
      <c r="H73" s="432"/>
    </row>
    <row r="74" spans="1:8" ht="39.75" customHeight="1" hidden="1">
      <c r="A74" s="44"/>
      <c r="B74" s="62"/>
      <c r="C74" s="399" t="s">
        <v>443</v>
      </c>
      <c r="D74" s="401"/>
      <c r="E74" s="401" t="s">
        <v>703</v>
      </c>
      <c r="F74" s="402" t="s">
        <v>152</v>
      </c>
      <c r="G74" s="435">
        <f>'прил 6 (ведомст.)'!J112</f>
        <v>0</v>
      </c>
      <c r="H74" s="56"/>
    </row>
    <row r="75" spans="1:8" ht="36" customHeight="1">
      <c r="A75" s="44"/>
      <c r="B75" s="62"/>
      <c r="C75" s="479" t="s">
        <v>401</v>
      </c>
      <c r="D75" s="401"/>
      <c r="E75" s="401" t="s">
        <v>399</v>
      </c>
      <c r="F75" s="402"/>
      <c r="G75" s="435">
        <f>G76</f>
        <v>50</v>
      </c>
      <c r="H75" s="56"/>
    </row>
    <row r="76" spans="1:8" ht="27" customHeight="1">
      <c r="A76" s="44"/>
      <c r="B76" s="62"/>
      <c r="C76" s="199" t="s">
        <v>29</v>
      </c>
      <c r="D76" s="210"/>
      <c r="E76" s="210" t="s">
        <v>400</v>
      </c>
      <c r="F76" s="212"/>
      <c r="G76" s="225">
        <f>G77</f>
        <v>50</v>
      </c>
      <c r="H76" s="56"/>
    </row>
    <row r="77" spans="1:8" ht="38.25" customHeight="1">
      <c r="A77" s="44"/>
      <c r="B77" s="62"/>
      <c r="C77" s="196" t="s">
        <v>443</v>
      </c>
      <c r="D77" s="210"/>
      <c r="E77" s="210" t="s">
        <v>400</v>
      </c>
      <c r="F77" s="212" t="s">
        <v>152</v>
      </c>
      <c r="G77" s="225">
        <f>'прил 6 (ведомст.)'!J122</f>
        <v>50</v>
      </c>
      <c r="H77" s="56"/>
    </row>
    <row r="78" spans="1:8" ht="39.75" customHeight="1">
      <c r="A78" s="44"/>
      <c r="B78" s="79">
        <v>3</v>
      </c>
      <c r="C78" s="249" t="s">
        <v>70</v>
      </c>
      <c r="D78" s="210"/>
      <c r="E78" s="221" t="s">
        <v>374</v>
      </c>
      <c r="F78" s="212"/>
      <c r="G78" s="226">
        <f>G80</f>
        <v>85</v>
      </c>
      <c r="H78" s="56"/>
    </row>
    <row r="79" spans="1:8" ht="9" customHeight="1" hidden="1">
      <c r="A79" s="44"/>
      <c r="B79" s="62"/>
      <c r="C79" s="252"/>
      <c r="D79" s="212"/>
      <c r="E79" s="210"/>
      <c r="F79" s="212"/>
      <c r="G79" s="228"/>
      <c r="H79" s="56"/>
    </row>
    <row r="80" spans="1:8" ht="27" customHeight="1">
      <c r="A80" s="44"/>
      <c r="B80" s="62"/>
      <c r="C80" s="196" t="s">
        <v>488</v>
      </c>
      <c r="D80" s="212"/>
      <c r="E80" s="210" t="s">
        <v>375</v>
      </c>
      <c r="F80" s="212"/>
      <c r="G80" s="228">
        <f>G81+G84</f>
        <v>85</v>
      </c>
      <c r="H80" s="56"/>
    </row>
    <row r="81" spans="1:8" ht="62.25" customHeight="1">
      <c r="A81" s="44"/>
      <c r="B81" s="62"/>
      <c r="C81" s="246" t="s">
        <v>402</v>
      </c>
      <c r="D81" s="212"/>
      <c r="E81" s="210" t="s">
        <v>376</v>
      </c>
      <c r="F81" s="212"/>
      <c r="G81" s="225">
        <f>G82</f>
        <v>85</v>
      </c>
      <c r="H81" s="56"/>
    </row>
    <row r="82" spans="1:8" ht="41.25" customHeight="1">
      <c r="A82" s="44"/>
      <c r="B82" s="62"/>
      <c r="C82" s="399" t="s">
        <v>16</v>
      </c>
      <c r="D82" s="402"/>
      <c r="E82" s="401" t="s">
        <v>377</v>
      </c>
      <c r="F82" s="547"/>
      <c r="G82" s="480">
        <f>G83</f>
        <v>85</v>
      </c>
      <c r="H82" s="56"/>
    </row>
    <row r="83" spans="1:8" ht="39" customHeight="1">
      <c r="A83" s="44"/>
      <c r="B83" s="62"/>
      <c r="C83" s="399" t="s">
        <v>443</v>
      </c>
      <c r="D83" s="402"/>
      <c r="E83" s="401" t="s">
        <v>377</v>
      </c>
      <c r="F83" s="547" t="s">
        <v>152</v>
      </c>
      <c r="G83" s="480">
        <f>'прил 6 (ведомст.)'!J72</f>
        <v>85</v>
      </c>
      <c r="H83" s="56"/>
    </row>
    <row r="84" spans="1:8" ht="31.5" customHeight="1" hidden="1">
      <c r="A84" s="44"/>
      <c r="B84" s="62"/>
      <c r="C84" s="399" t="s">
        <v>613</v>
      </c>
      <c r="D84" s="402"/>
      <c r="E84" s="401" t="s">
        <v>695</v>
      </c>
      <c r="F84" s="402"/>
      <c r="G84" s="480">
        <f>G86</f>
        <v>0</v>
      </c>
      <c r="H84" s="56"/>
    </row>
    <row r="85" spans="1:8" ht="43.5" customHeight="1" hidden="1">
      <c r="A85" s="44"/>
      <c r="B85" s="62"/>
      <c r="C85" s="479" t="s">
        <v>482</v>
      </c>
      <c r="D85" s="402"/>
      <c r="E85" s="401" t="s">
        <v>694</v>
      </c>
      <c r="F85" s="402"/>
      <c r="G85" s="480">
        <f>G86</f>
        <v>0</v>
      </c>
      <c r="H85" s="56"/>
    </row>
    <row r="86" spans="1:8" ht="39.75" customHeight="1" hidden="1">
      <c r="A86" s="44"/>
      <c r="B86" s="62"/>
      <c r="C86" s="399" t="s">
        <v>583</v>
      </c>
      <c r="D86" s="402"/>
      <c r="E86" s="401" t="s">
        <v>694</v>
      </c>
      <c r="F86" s="402" t="s">
        <v>582</v>
      </c>
      <c r="G86" s="480">
        <f>'прил 6 (ведомст.)'!J75</f>
        <v>0</v>
      </c>
      <c r="H86" s="56"/>
    </row>
    <row r="87" spans="1:8" ht="36.75" customHeight="1">
      <c r="A87" s="44"/>
      <c r="B87" s="79">
        <v>4</v>
      </c>
      <c r="C87" s="414" t="s">
        <v>71</v>
      </c>
      <c r="D87" s="401"/>
      <c r="E87" s="415" t="s">
        <v>378</v>
      </c>
      <c r="F87" s="419"/>
      <c r="G87" s="559">
        <f>G88</f>
        <v>1874.3</v>
      </c>
      <c r="H87" s="56"/>
    </row>
    <row r="88" spans="1:8" ht="22.5" customHeight="1">
      <c r="A88" s="44"/>
      <c r="B88" s="62"/>
      <c r="C88" s="399" t="s">
        <v>488</v>
      </c>
      <c r="D88" s="401"/>
      <c r="E88" s="401" t="s">
        <v>379</v>
      </c>
      <c r="F88" s="402"/>
      <c r="G88" s="404">
        <f>G89</f>
        <v>1874.3</v>
      </c>
      <c r="H88" s="56"/>
    </row>
    <row r="89" spans="1:8" ht="39.75" customHeight="1">
      <c r="A89" s="44"/>
      <c r="B89" s="62"/>
      <c r="C89" s="253" t="s">
        <v>404</v>
      </c>
      <c r="D89" s="210"/>
      <c r="E89" s="210" t="s">
        <v>380</v>
      </c>
      <c r="F89" s="212"/>
      <c r="G89" s="220">
        <f>G103+G99+G92+G101</f>
        <v>1874.3</v>
      </c>
      <c r="H89" s="56"/>
    </row>
    <row r="90" spans="1:8" ht="20.25" customHeight="1" hidden="1">
      <c r="A90" s="44"/>
      <c r="B90" s="62"/>
      <c r="C90" s="196" t="s">
        <v>153</v>
      </c>
      <c r="D90" s="210"/>
      <c r="E90" s="210" t="s">
        <v>357</v>
      </c>
      <c r="F90" s="212" t="s">
        <v>152</v>
      </c>
      <c r="G90" s="220">
        <f>'прил 6 (ведомст.)'!J137</f>
        <v>0</v>
      </c>
      <c r="H90" s="56"/>
    </row>
    <row r="91" spans="1:8" ht="65.25" customHeight="1">
      <c r="A91" s="44"/>
      <c r="B91" s="62"/>
      <c r="C91" s="253" t="s">
        <v>203</v>
      </c>
      <c r="D91" s="210"/>
      <c r="E91" s="210" t="s">
        <v>381</v>
      </c>
      <c r="F91" s="212"/>
      <c r="G91" s="220">
        <f>G92</f>
        <v>1874.3</v>
      </c>
      <c r="H91" s="56"/>
    </row>
    <row r="92" spans="1:8" ht="39.75" customHeight="1">
      <c r="A92" s="44"/>
      <c r="B92" s="62"/>
      <c r="C92" s="399" t="s">
        <v>443</v>
      </c>
      <c r="D92" s="401"/>
      <c r="E92" s="401" t="s">
        <v>381</v>
      </c>
      <c r="F92" s="402" t="s">
        <v>152</v>
      </c>
      <c r="G92" s="413">
        <f>'прил 6 (ведомст.)'!J139</f>
        <v>1874.3</v>
      </c>
      <c r="H92" s="56"/>
    </row>
    <row r="93" spans="1:8" ht="52.5" customHeight="1" hidden="1">
      <c r="A93" s="44"/>
      <c r="B93" s="79" t="s">
        <v>175</v>
      </c>
      <c r="C93" s="414" t="s">
        <v>76</v>
      </c>
      <c r="D93" s="401"/>
      <c r="E93" s="415" t="s">
        <v>382</v>
      </c>
      <c r="F93" s="402"/>
      <c r="G93" s="416">
        <f>G94</f>
        <v>0</v>
      </c>
      <c r="H93" s="56"/>
    </row>
    <row r="94" spans="1:8" ht="22.5" customHeight="1" hidden="1">
      <c r="A94" s="44"/>
      <c r="B94" s="62"/>
      <c r="C94" s="399" t="s">
        <v>488</v>
      </c>
      <c r="D94" s="401"/>
      <c r="E94" s="401" t="s">
        <v>383</v>
      </c>
      <c r="F94" s="402"/>
      <c r="G94" s="404">
        <f>G95</f>
        <v>0</v>
      </c>
      <c r="H94" s="56"/>
    </row>
    <row r="95" spans="1:8" ht="18" customHeight="1" hidden="1">
      <c r="A95" s="44"/>
      <c r="B95" s="62"/>
      <c r="C95" s="417" t="s">
        <v>405</v>
      </c>
      <c r="D95" s="401"/>
      <c r="E95" s="401" t="s">
        <v>384</v>
      </c>
      <c r="F95" s="402"/>
      <c r="G95" s="404">
        <f>G96</f>
        <v>0</v>
      </c>
      <c r="H95" s="56"/>
    </row>
    <row r="96" spans="1:8" ht="22.5" customHeight="1" hidden="1">
      <c r="A96" s="44"/>
      <c r="B96" s="62"/>
      <c r="C96" s="399" t="s">
        <v>200</v>
      </c>
      <c r="D96" s="401"/>
      <c r="E96" s="401" t="s">
        <v>385</v>
      </c>
      <c r="F96" s="402"/>
      <c r="G96" s="418">
        <f>G97</f>
        <v>0</v>
      </c>
      <c r="H96" s="56"/>
    </row>
    <row r="97" spans="1:8" ht="38.25" customHeight="1" hidden="1">
      <c r="A97" s="44"/>
      <c r="B97" s="79"/>
      <c r="C97" s="399" t="s">
        <v>443</v>
      </c>
      <c r="D97" s="419"/>
      <c r="E97" s="401" t="s">
        <v>385</v>
      </c>
      <c r="F97" s="402" t="s">
        <v>152</v>
      </c>
      <c r="G97" s="404">
        <f>'прил 6 (ведомст.)'!J159</f>
        <v>0</v>
      </c>
      <c r="H97" s="56"/>
    </row>
    <row r="98" spans="1:8" ht="38.25" customHeight="1" hidden="1">
      <c r="A98" s="44"/>
      <c r="B98" s="79"/>
      <c r="C98" s="399" t="s">
        <v>599</v>
      </c>
      <c r="D98" s="419"/>
      <c r="E98" s="401" t="s">
        <v>598</v>
      </c>
      <c r="F98" s="402"/>
      <c r="G98" s="404">
        <f>G99</f>
        <v>0</v>
      </c>
      <c r="H98" s="56"/>
    </row>
    <row r="99" spans="1:8" ht="38.25" customHeight="1" hidden="1">
      <c r="A99" s="44"/>
      <c r="B99" s="79"/>
      <c r="C99" s="399" t="s">
        <v>443</v>
      </c>
      <c r="D99" s="419"/>
      <c r="E99" s="401" t="s">
        <v>598</v>
      </c>
      <c r="F99" s="402" t="s">
        <v>152</v>
      </c>
      <c r="G99" s="404">
        <f>'прил 6 (ведомст.)'!J141</f>
        <v>0</v>
      </c>
      <c r="H99" s="56"/>
    </row>
    <row r="100" spans="1:8" ht="38.25" customHeight="1" hidden="1">
      <c r="A100" s="44"/>
      <c r="B100" s="79"/>
      <c r="C100" s="399" t="s">
        <v>609</v>
      </c>
      <c r="D100" s="419"/>
      <c r="E100" s="401" t="s">
        <v>610</v>
      </c>
      <c r="F100" s="402"/>
      <c r="G100" s="404">
        <f>G101</f>
        <v>0</v>
      </c>
      <c r="H100" s="56"/>
    </row>
    <row r="101" spans="1:8" ht="38.25" customHeight="1" hidden="1">
      <c r="A101" s="44"/>
      <c r="B101" s="79"/>
      <c r="C101" s="399" t="s">
        <v>583</v>
      </c>
      <c r="D101" s="419"/>
      <c r="E101" s="401" t="s">
        <v>610</v>
      </c>
      <c r="F101" s="402" t="s">
        <v>582</v>
      </c>
      <c r="G101" s="404">
        <f>'прил 6 (ведомст.)'!J143</f>
        <v>0</v>
      </c>
      <c r="H101" s="56"/>
    </row>
    <row r="102" spans="1:8" ht="38.25" customHeight="1" hidden="1">
      <c r="A102" s="44"/>
      <c r="B102" s="79"/>
      <c r="C102" s="399" t="s">
        <v>584</v>
      </c>
      <c r="D102" s="419"/>
      <c r="E102" s="401" t="s">
        <v>585</v>
      </c>
      <c r="F102" s="402"/>
      <c r="G102" s="404">
        <f>G103</f>
        <v>0</v>
      </c>
      <c r="H102" s="56"/>
    </row>
    <row r="103" spans="1:8" ht="38.25" customHeight="1" hidden="1">
      <c r="A103" s="44"/>
      <c r="B103" s="79"/>
      <c r="C103" s="399" t="s">
        <v>443</v>
      </c>
      <c r="D103" s="419"/>
      <c r="E103" s="401" t="s">
        <v>585</v>
      </c>
      <c r="F103" s="402" t="s">
        <v>152</v>
      </c>
      <c r="G103" s="404"/>
      <c r="H103" s="56"/>
    </row>
    <row r="104" spans="1:8" ht="36.75" customHeight="1">
      <c r="A104" s="44"/>
      <c r="B104" s="79">
        <v>5</v>
      </c>
      <c r="C104" s="249" t="s">
        <v>72</v>
      </c>
      <c r="D104" s="210"/>
      <c r="E104" s="221" t="s">
        <v>406</v>
      </c>
      <c r="F104" s="212"/>
      <c r="G104" s="229">
        <f>G105</f>
        <v>5041.1</v>
      </c>
      <c r="H104" s="56"/>
    </row>
    <row r="105" spans="1:8" ht="21" customHeight="1">
      <c r="A105" s="44"/>
      <c r="B105" s="62"/>
      <c r="C105" s="196" t="s">
        <v>488</v>
      </c>
      <c r="D105" s="210"/>
      <c r="E105" s="210" t="s">
        <v>407</v>
      </c>
      <c r="F105" s="210"/>
      <c r="G105" s="219">
        <f>G106+G109+G127+G133+G130+G124+G136+G140</f>
        <v>5041.1</v>
      </c>
      <c r="H105" s="56"/>
    </row>
    <row r="106" spans="1:8" ht="38.25" customHeight="1">
      <c r="A106" s="44"/>
      <c r="B106" s="62"/>
      <c r="C106" s="196" t="s">
        <v>409</v>
      </c>
      <c r="D106" s="210"/>
      <c r="E106" s="210" t="s">
        <v>408</v>
      </c>
      <c r="F106" s="210"/>
      <c r="G106" s="219">
        <f>G107</f>
        <v>726.3</v>
      </c>
      <c r="H106" s="56"/>
    </row>
    <row r="107" spans="1:8" ht="18" customHeight="1">
      <c r="A107" s="44"/>
      <c r="B107" s="62"/>
      <c r="C107" s="220" t="s">
        <v>11</v>
      </c>
      <c r="D107" s="210"/>
      <c r="E107" s="210" t="s">
        <v>410</v>
      </c>
      <c r="F107" s="210"/>
      <c r="G107" s="219">
        <f>G108</f>
        <v>726.3</v>
      </c>
      <c r="H107" s="56"/>
    </row>
    <row r="108" spans="1:8" ht="60.75" customHeight="1">
      <c r="A108" s="44"/>
      <c r="B108" s="62"/>
      <c r="C108" s="220" t="s">
        <v>150</v>
      </c>
      <c r="D108" s="210"/>
      <c r="E108" s="210" t="s">
        <v>410</v>
      </c>
      <c r="F108" s="210" t="s">
        <v>151</v>
      </c>
      <c r="G108" s="219">
        <f>'прил 6 (ведомст.)'!J37</f>
        <v>726.3</v>
      </c>
      <c r="H108" s="56"/>
    </row>
    <row r="109" spans="1:8" ht="20.25" customHeight="1">
      <c r="A109" s="44"/>
      <c r="B109" s="62"/>
      <c r="C109" s="196" t="s">
        <v>12</v>
      </c>
      <c r="D109" s="210"/>
      <c r="E109" s="210" t="s">
        <v>411</v>
      </c>
      <c r="F109" s="210"/>
      <c r="G109" s="219">
        <f>G110+G116+G119+G122+G114</f>
        <v>4248.1</v>
      </c>
      <c r="H109" s="56"/>
    </row>
    <row r="110" spans="1:8" ht="18.75" customHeight="1">
      <c r="A110" s="44"/>
      <c r="B110" s="62"/>
      <c r="C110" s="220" t="s">
        <v>11</v>
      </c>
      <c r="D110" s="210"/>
      <c r="E110" s="210" t="s">
        <v>412</v>
      </c>
      <c r="F110" s="210"/>
      <c r="G110" s="219">
        <f>G111+G112+G113</f>
        <v>3703.8999999999996</v>
      </c>
      <c r="H110" s="56"/>
    </row>
    <row r="111" spans="1:8" ht="58.5" customHeight="1">
      <c r="A111" s="44"/>
      <c r="B111" s="62"/>
      <c r="C111" s="220" t="s">
        <v>150</v>
      </c>
      <c r="D111" s="210"/>
      <c r="E111" s="210" t="s">
        <v>412</v>
      </c>
      <c r="F111" s="210" t="s">
        <v>151</v>
      </c>
      <c r="G111" s="219">
        <f>'прил 6 (ведомст.)'!J43</f>
        <v>3352.2</v>
      </c>
      <c r="H111" s="56"/>
    </row>
    <row r="112" spans="1:8" ht="33.75" customHeight="1">
      <c r="A112" s="44"/>
      <c r="B112" s="62"/>
      <c r="C112" s="336" t="s">
        <v>443</v>
      </c>
      <c r="D112" s="210"/>
      <c r="E112" s="210" t="s">
        <v>412</v>
      </c>
      <c r="F112" s="212" t="s">
        <v>152</v>
      </c>
      <c r="G112" s="230">
        <f>'прил 6 (ведомст.)'!J44</f>
        <v>331.7</v>
      </c>
      <c r="H112" s="56"/>
    </row>
    <row r="113" spans="1:8" ht="19.5" customHeight="1">
      <c r="A113" s="44"/>
      <c r="B113" s="62"/>
      <c r="C113" s="196" t="s">
        <v>155</v>
      </c>
      <c r="D113" s="210"/>
      <c r="E113" s="210" t="s">
        <v>412</v>
      </c>
      <c r="F113" s="212" t="s">
        <v>154</v>
      </c>
      <c r="G113" s="230">
        <f>'прил 6 (ведомст.)'!J45</f>
        <v>20</v>
      </c>
      <c r="H113" s="56"/>
    </row>
    <row r="114" spans="1:8" ht="37.5" customHeight="1">
      <c r="A114" s="44"/>
      <c r="B114" s="62"/>
      <c r="C114" s="196" t="s">
        <v>530</v>
      </c>
      <c r="D114" s="210"/>
      <c r="E114" s="210" t="s">
        <v>472</v>
      </c>
      <c r="F114" s="212"/>
      <c r="G114" s="230">
        <f>G115</f>
        <v>300</v>
      </c>
      <c r="H114" s="56"/>
    </row>
    <row r="115" spans="1:8" ht="39.75" customHeight="1">
      <c r="A115" s="44"/>
      <c r="B115" s="62"/>
      <c r="C115" s="196" t="s">
        <v>443</v>
      </c>
      <c r="D115" s="210"/>
      <c r="E115" s="210" t="s">
        <v>472</v>
      </c>
      <c r="F115" s="212" t="s">
        <v>152</v>
      </c>
      <c r="G115" s="230">
        <f>'прил 6 (ведомст.)'!J81</f>
        <v>300</v>
      </c>
      <c r="H115" s="56"/>
    </row>
    <row r="116" spans="1:8" ht="39.75" customHeight="1">
      <c r="A116" s="44"/>
      <c r="B116" s="62"/>
      <c r="C116" s="247" t="s">
        <v>194</v>
      </c>
      <c r="D116" s="210"/>
      <c r="E116" s="210" t="s">
        <v>417</v>
      </c>
      <c r="F116" s="212"/>
      <c r="G116" s="225">
        <f>G118</f>
        <v>24.80000000000001</v>
      </c>
      <c r="H116" s="56"/>
    </row>
    <row r="117" spans="1:8" ht="37.5" hidden="1">
      <c r="A117" s="44"/>
      <c r="B117" s="62"/>
      <c r="C117" s="196" t="s">
        <v>153</v>
      </c>
      <c r="D117" s="210"/>
      <c r="E117" s="210"/>
      <c r="F117" s="212"/>
      <c r="G117" s="199"/>
      <c r="H117" s="56"/>
    </row>
    <row r="118" spans="1:8" ht="39" customHeight="1">
      <c r="A118" s="44"/>
      <c r="B118" s="62"/>
      <c r="C118" s="196" t="s">
        <v>443</v>
      </c>
      <c r="D118" s="210"/>
      <c r="E118" s="210" t="s">
        <v>417</v>
      </c>
      <c r="F118" s="212" t="s">
        <v>152</v>
      </c>
      <c r="G118" s="225">
        <f>'прил 6 (ведомст.)'!J83</f>
        <v>24.80000000000001</v>
      </c>
      <c r="H118" s="56"/>
    </row>
    <row r="119" spans="1:8" ht="41.25" customHeight="1">
      <c r="A119" s="44"/>
      <c r="B119" s="62"/>
      <c r="C119" s="252" t="s">
        <v>258</v>
      </c>
      <c r="D119" s="210"/>
      <c r="E119" s="210" t="s">
        <v>418</v>
      </c>
      <c r="F119" s="212"/>
      <c r="G119" s="225">
        <f>G120+G121</f>
        <v>215.6</v>
      </c>
      <c r="H119" s="56"/>
    </row>
    <row r="120" spans="1:8" ht="64.5" customHeight="1">
      <c r="A120" s="44"/>
      <c r="B120" s="62"/>
      <c r="C120" s="220" t="s">
        <v>150</v>
      </c>
      <c r="D120" s="210"/>
      <c r="E120" s="210" t="s">
        <v>418</v>
      </c>
      <c r="F120" s="212" t="s">
        <v>151</v>
      </c>
      <c r="G120" s="225">
        <f>'прил 6 (ведомст.)'!J100</f>
        <v>214.6</v>
      </c>
      <c r="H120" s="56"/>
    </row>
    <row r="121" spans="1:8" ht="36" customHeight="1">
      <c r="A121" s="44"/>
      <c r="B121" s="195"/>
      <c r="C121" s="336" t="s">
        <v>443</v>
      </c>
      <c r="D121" s="210"/>
      <c r="E121" s="210" t="s">
        <v>418</v>
      </c>
      <c r="F121" s="212" t="s">
        <v>152</v>
      </c>
      <c r="G121" s="230">
        <f>'прил 6 (ведомст.)'!J101</f>
        <v>1</v>
      </c>
      <c r="H121" s="56"/>
    </row>
    <row r="122" spans="1:8" ht="36.75" customHeight="1">
      <c r="A122" s="44"/>
      <c r="B122" s="195"/>
      <c r="C122" s="220" t="s">
        <v>189</v>
      </c>
      <c r="D122" s="210"/>
      <c r="E122" s="210" t="s">
        <v>413</v>
      </c>
      <c r="F122" s="210"/>
      <c r="G122" s="220">
        <f>G123</f>
        <v>3.8</v>
      </c>
      <c r="H122" s="56"/>
    </row>
    <row r="123" spans="1:8" ht="37.5" customHeight="1">
      <c r="A123" s="44"/>
      <c r="B123" s="62"/>
      <c r="C123" s="336" t="s">
        <v>443</v>
      </c>
      <c r="D123" s="210"/>
      <c r="E123" s="210" t="s">
        <v>413</v>
      </c>
      <c r="F123" s="210" t="s">
        <v>152</v>
      </c>
      <c r="G123" s="220">
        <f>'прил 6 (ведомст.)'!J48</f>
        <v>3.8</v>
      </c>
      <c r="H123" s="56"/>
    </row>
    <row r="124" spans="1:8" ht="22.5" customHeight="1" hidden="1">
      <c r="A124" s="44"/>
      <c r="B124" s="62"/>
      <c r="C124" s="196" t="s">
        <v>493</v>
      </c>
      <c r="D124" s="210"/>
      <c r="E124" s="210" t="s">
        <v>492</v>
      </c>
      <c r="F124" s="210"/>
      <c r="G124" s="220">
        <f>G125</f>
        <v>0</v>
      </c>
      <c r="H124" s="56"/>
    </row>
    <row r="125" spans="1:8" ht="22.5" customHeight="1" hidden="1">
      <c r="A125" s="44"/>
      <c r="B125" s="62"/>
      <c r="C125" s="196" t="s">
        <v>541</v>
      </c>
      <c r="D125" s="210"/>
      <c r="E125" s="210" t="s">
        <v>540</v>
      </c>
      <c r="F125" s="210"/>
      <c r="G125" s="220">
        <f>G126</f>
        <v>0</v>
      </c>
      <c r="H125" s="56"/>
    </row>
    <row r="126" spans="1:8" ht="22.5" customHeight="1" hidden="1">
      <c r="A126" s="44"/>
      <c r="B126" s="62"/>
      <c r="C126" s="196" t="s">
        <v>155</v>
      </c>
      <c r="D126" s="210"/>
      <c r="E126" s="210" t="s">
        <v>540</v>
      </c>
      <c r="F126" s="210" t="s">
        <v>154</v>
      </c>
      <c r="G126" s="220">
        <f>'прил 6 (ведомст.)'!J60</f>
        <v>0</v>
      </c>
      <c r="H126" s="56"/>
    </row>
    <row r="127" spans="1:8" ht="21.75" customHeight="1" hidden="1">
      <c r="A127" s="44"/>
      <c r="B127" s="62"/>
      <c r="C127" s="247" t="s">
        <v>415</v>
      </c>
      <c r="D127" s="210"/>
      <c r="E127" s="210" t="s">
        <v>414</v>
      </c>
      <c r="F127" s="210"/>
      <c r="G127" s="220">
        <f>G128</f>
        <v>0</v>
      </c>
      <c r="H127" s="56"/>
    </row>
    <row r="128" spans="1:8" ht="35.25" customHeight="1" hidden="1">
      <c r="A128" s="44"/>
      <c r="B128" s="75"/>
      <c r="C128" s="337" t="s">
        <v>30</v>
      </c>
      <c r="D128" s="208"/>
      <c r="E128" s="210" t="s">
        <v>416</v>
      </c>
      <c r="F128" s="212"/>
      <c r="G128" s="220">
        <f>G129</f>
        <v>0</v>
      </c>
      <c r="H128" s="56"/>
    </row>
    <row r="129" spans="1:8" ht="38.25" customHeight="1" hidden="1">
      <c r="A129" s="44"/>
      <c r="B129" s="62"/>
      <c r="C129" s="196" t="s">
        <v>443</v>
      </c>
      <c r="D129" s="210"/>
      <c r="E129" s="210" t="s">
        <v>416</v>
      </c>
      <c r="F129" s="212" t="s">
        <v>152</v>
      </c>
      <c r="G129" s="220">
        <f>'прил 6 (ведомст.)'!J87</f>
        <v>0</v>
      </c>
      <c r="H129" s="56"/>
    </row>
    <row r="130" spans="1:8" ht="44.25" customHeight="1">
      <c r="A130" s="44"/>
      <c r="B130" s="62"/>
      <c r="C130" s="196" t="s">
        <v>475</v>
      </c>
      <c r="D130" s="210"/>
      <c r="E130" s="210" t="s">
        <v>473</v>
      </c>
      <c r="F130" s="212"/>
      <c r="G130" s="220">
        <f>G131</f>
        <v>40</v>
      </c>
      <c r="H130" s="56"/>
    </row>
    <row r="131" spans="1:8" ht="27" customHeight="1">
      <c r="A131" s="44"/>
      <c r="B131" s="62"/>
      <c r="C131" s="394" t="s">
        <v>476</v>
      </c>
      <c r="D131" s="210"/>
      <c r="E131" s="210" t="s">
        <v>474</v>
      </c>
      <c r="F131" s="212"/>
      <c r="G131" s="220">
        <f>G132</f>
        <v>40</v>
      </c>
      <c r="H131" s="56"/>
    </row>
    <row r="132" spans="1:8" ht="38.25" customHeight="1">
      <c r="A132" s="44"/>
      <c r="B132" s="62"/>
      <c r="C132" s="196" t="s">
        <v>443</v>
      </c>
      <c r="D132" s="210"/>
      <c r="E132" s="210" t="s">
        <v>474</v>
      </c>
      <c r="F132" s="212" t="s">
        <v>152</v>
      </c>
      <c r="G132" s="220">
        <f>'прил 6 (ведомст.)'!J90+'прил 6 (ведомст.)'!J216</f>
        <v>40</v>
      </c>
      <c r="H132" s="56"/>
    </row>
    <row r="133" spans="1:8" ht="33.75" customHeight="1" hidden="1">
      <c r="A133" s="44"/>
      <c r="B133" s="62"/>
      <c r="C133" s="336" t="s">
        <v>456</v>
      </c>
      <c r="D133" s="210"/>
      <c r="E133" s="210" t="s">
        <v>455</v>
      </c>
      <c r="F133" s="213"/>
      <c r="G133" s="219">
        <f>G134</f>
        <v>0</v>
      </c>
      <c r="H133" s="56"/>
    </row>
    <row r="134" spans="1:8" ht="36.75" customHeight="1" hidden="1">
      <c r="A134" s="44"/>
      <c r="B134" s="62"/>
      <c r="C134" s="246" t="s">
        <v>533</v>
      </c>
      <c r="D134" s="210"/>
      <c r="E134" s="210" t="s">
        <v>457</v>
      </c>
      <c r="F134" s="210"/>
      <c r="G134" s="219">
        <f>G135</f>
        <v>0</v>
      </c>
      <c r="H134" s="56"/>
    </row>
    <row r="135" spans="1:8" ht="36.75" customHeight="1" hidden="1">
      <c r="A135" s="44"/>
      <c r="B135" s="62"/>
      <c r="C135" s="336" t="s">
        <v>443</v>
      </c>
      <c r="D135" s="210"/>
      <c r="E135" s="210" t="s">
        <v>457</v>
      </c>
      <c r="F135" s="210" t="s">
        <v>152</v>
      </c>
      <c r="G135" s="219">
        <f>'прил 6 (ведомст.)'!J164</f>
        <v>0</v>
      </c>
      <c r="H135" s="56"/>
    </row>
    <row r="136" spans="1:8" ht="33.75" customHeight="1">
      <c r="A136" s="44"/>
      <c r="B136" s="62"/>
      <c r="C136" s="336" t="s">
        <v>515</v>
      </c>
      <c r="D136" s="210"/>
      <c r="E136" s="210" t="s">
        <v>514</v>
      </c>
      <c r="F136" s="210"/>
      <c r="G136" s="219">
        <f>G137</f>
        <v>26.7</v>
      </c>
      <c r="H136" s="56"/>
    </row>
    <row r="137" spans="1:8" ht="33.75" customHeight="1">
      <c r="A137" s="44"/>
      <c r="B137" s="62"/>
      <c r="C137" s="336" t="s">
        <v>522</v>
      </c>
      <c r="D137" s="210"/>
      <c r="E137" s="210" t="s">
        <v>516</v>
      </c>
      <c r="F137" s="210"/>
      <c r="G137" s="219">
        <f>G138</f>
        <v>26.7</v>
      </c>
      <c r="H137" s="56"/>
    </row>
    <row r="138" spans="1:8" ht="20.25" customHeight="1">
      <c r="A138" s="44"/>
      <c r="B138" s="62"/>
      <c r="C138" s="196" t="s">
        <v>157</v>
      </c>
      <c r="D138" s="210"/>
      <c r="E138" s="210" t="s">
        <v>516</v>
      </c>
      <c r="F138" s="210" t="s">
        <v>156</v>
      </c>
      <c r="G138" s="219">
        <f>'прил 6 (ведомст.)'!J54</f>
        <v>26.7</v>
      </c>
      <c r="H138" s="56"/>
    </row>
    <row r="139" spans="1:8" ht="20.25" customHeight="1" hidden="1">
      <c r="A139" s="44"/>
      <c r="B139" s="62"/>
      <c r="C139" s="196" t="s">
        <v>613</v>
      </c>
      <c r="D139" s="210"/>
      <c r="E139" s="210" t="s">
        <v>612</v>
      </c>
      <c r="F139" s="210"/>
      <c r="G139" s="219">
        <f>'прил 6 (ведомст.)'!J91</f>
        <v>0</v>
      </c>
      <c r="H139" s="56"/>
    </row>
    <row r="140" spans="1:8" ht="20.25" customHeight="1" hidden="1">
      <c r="A140" s="44"/>
      <c r="B140" s="62"/>
      <c r="C140" s="196" t="s">
        <v>482</v>
      </c>
      <c r="D140" s="210"/>
      <c r="E140" s="210" t="s">
        <v>611</v>
      </c>
      <c r="F140" s="210"/>
      <c r="G140" s="219">
        <f>G141</f>
        <v>0</v>
      </c>
      <c r="H140" s="56"/>
    </row>
    <row r="141" spans="1:8" ht="20.25" customHeight="1" hidden="1">
      <c r="A141" s="44"/>
      <c r="B141" s="62"/>
      <c r="C141" s="196" t="s">
        <v>155</v>
      </c>
      <c r="D141" s="210"/>
      <c r="E141" s="210" t="s">
        <v>611</v>
      </c>
      <c r="F141" s="210" t="s">
        <v>154</v>
      </c>
      <c r="G141" s="219"/>
      <c r="H141" s="56"/>
    </row>
    <row r="142" spans="1:9" ht="41.25" customHeight="1">
      <c r="A142" s="44"/>
      <c r="B142" s="79">
        <v>6</v>
      </c>
      <c r="C142" s="249" t="s">
        <v>73</v>
      </c>
      <c r="D142" s="210"/>
      <c r="E142" s="221" t="s">
        <v>419</v>
      </c>
      <c r="F142" s="212"/>
      <c r="G142" s="229">
        <f>G149+G156+G153+G157+G144+G158+G150</f>
        <v>520</v>
      </c>
      <c r="H142" s="56"/>
      <c r="I142" s="57"/>
    </row>
    <row r="143" spans="1:8" ht="19.5" customHeight="1">
      <c r="A143" s="44"/>
      <c r="B143" s="62"/>
      <c r="C143" s="399" t="s">
        <v>488</v>
      </c>
      <c r="D143" s="401"/>
      <c r="E143" s="401" t="s">
        <v>420</v>
      </c>
      <c r="F143" s="402"/>
      <c r="G143" s="480">
        <f>G144+G147+G151+G154+G158+G161+G164</f>
        <v>520</v>
      </c>
      <c r="H143" s="56"/>
    </row>
    <row r="144" spans="1:8" ht="42" customHeight="1" hidden="1">
      <c r="A144" s="44"/>
      <c r="B144" s="62"/>
      <c r="C144" s="562" t="s">
        <v>422</v>
      </c>
      <c r="D144" s="401"/>
      <c r="E144" s="401" t="s">
        <v>421</v>
      </c>
      <c r="F144" s="402"/>
      <c r="G144" s="480">
        <f>G145</f>
        <v>0</v>
      </c>
      <c r="H144" s="56"/>
    </row>
    <row r="145" spans="1:8" ht="49.5" customHeight="1" hidden="1">
      <c r="A145" s="44"/>
      <c r="B145" s="62"/>
      <c r="C145" s="562" t="s">
        <v>684</v>
      </c>
      <c r="D145" s="401"/>
      <c r="E145" s="401" t="s">
        <v>685</v>
      </c>
      <c r="F145" s="402"/>
      <c r="G145" s="480">
        <f>G146</f>
        <v>0</v>
      </c>
      <c r="H145" s="56"/>
    </row>
    <row r="146" spans="1:8" ht="42" customHeight="1" hidden="1">
      <c r="A146" s="44"/>
      <c r="B146" s="62"/>
      <c r="C146" s="399" t="s">
        <v>583</v>
      </c>
      <c r="D146" s="401"/>
      <c r="E146" s="401" t="s">
        <v>685</v>
      </c>
      <c r="F146" s="402" t="s">
        <v>582</v>
      </c>
      <c r="G146" s="480">
        <f>'прил 6 (ведомст.)'!J178</f>
        <v>0</v>
      </c>
      <c r="H146" s="56"/>
    </row>
    <row r="147" spans="1:8" ht="21" customHeight="1">
      <c r="A147" s="44"/>
      <c r="B147" s="62"/>
      <c r="C147" s="405" t="s">
        <v>425</v>
      </c>
      <c r="D147" s="401"/>
      <c r="E147" s="401" t="s">
        <v>424</v>
      </c>
      <c r="F147" s="402"/>
      <c r="G147" s="480">
        <f>G148</f>
        <v>370</v>
      </c>
      <c r="H147" s="56"/>
    </row>
    <row r="148" spans="1:8" ht="21" customHeight="1">
      <c r="A148" s="44"/>
      <c r="B148" s="62"/>
      <c r="C148" s="338" t="s">
        <v>305</v>
      </c>
      <c r="D148" s="210"/>
      <c r="E148" s="210" t="s">
        <v>426</v>
      </c>
      <c r="F148" s="212"/>
      <c r="G148" s="225">
        <f>G149+G150</f>
        <v>370</v>
      </c>
      <c r="H148" s="56"/>
    </row>
    <row r="149" spans="1:8" ht="39" customHeight="1">
      <c r="A149" s="44"/>
      <c r="B149" s="62"/>
      <c r="C149" s="196" t="s">
        <v>443</v>
      </c>
      <c r="D149" s="210"/>
      <c r="E149" s="210" t="s">
        <v>426</v>
      </c>
      <c r="F149" s="212" t="s">
        <v>152</v>
      </c>
      <c r="G149" s="328">
        <f>'прил 6 (ведомст.)'!J190</f>
        <v>370</v>
      </c>
      <c r="H149" s="56"/>
    </row>
    <row r="150" spans="1:8" ht="42.75" customHeight="1" hidden="1">
      <c r="A150" s="44"/>
      <c r="B150" s="62"/>
      <c r="C150" s="196" t="s">
        <v>583</v>
      </c>
      <c r="D150" s="210"/>
      <c r="E150" s="210" t="s">
        <v>426</v>
      </c>
      <c r="F150" s="212" t="s">
        <v>582</v>
      </c>
      <c r="G150" s="227">
        <f>'прил 6 (ведомст.)'!J191</f>
        <v>0</v>
      </c>
      <c r="H150" s="56"/>
    </row>
    <row r="151" spans="1:8" ht="18.75" customHeight="1" hidden="1">
      <c r="A151" s="44"/>
      <c r="B151" s="62"/>
      <c r="C151" s="336" t="s">
        <v>429</v>
      </c>
      <c r="D151" s="210"/>
      <c r="E151" s="210" t="s">
        <v>427</v>
      </c>
      <c r="F151" s="212"/>
      <c r="G151" s="227">
        <f>G152</f>
        <v>0</v>
      </c>
      <c r="H151" s="56"/>
    </row>
    <row r="152" spans="1:8" ht="22.5" customHeight="1" hidden="1">
      <c r="A152" s="44"/>
      <c r="B152" s="62"/>
      <c r="C152" s="336" t="s">
        <v>430</v>
      </c>
      <c r="D152" s="210"/>
      <c r="E152" s="210" t="s">
        <v>428</v>
      </c>
      <c r="F152" s="212"/>
      <c r="G152" s="227">
        <f>G153</f>
        <v>0</v>
      </c>
      <c r="H152" s="56"/>
    </row>
    <row r="153" spans="1:8" ht="41.25" customHeight="1" hidden="1">
      <c r="A153" s="44"/>
      <c r="B153" s="62"/>
      <c r="C153" s="336" t="s">
        <v>443</v>
      </c>
      <c r="D153" s="210"/>
      <c r="E153" s="210" t="s">
        <v>428</v>
      </c>
      <c r="F153" s="212" t="s">
        <v>152</v>
      </c>
      <c r="G153" s="328">
        <f>'прил 6 (ведомст.)'!J194</f>
        <v>0</v>
      </c>
      <c r="H153" s="56"/>
    </row>
    <row r="154" spans="1:8" ht="23.25" customHeight="1">
      <c r="A154" s="44"/>
      <c r="B154" s="62"/>
      <c r="C154" s="196" t="s">
        <v>432</v>
      </c>
      <c r="D154" s="210"/>
      <c r="E154" s="210" t="s">
        <v>431</v>
      </c>
      <c r="F154" s="212"/>
      <c r="G154" s="227">
        <f>G155</f>
        <v>150</v>
      </c>
      <c r="H154" s="56"/>
    </row>
    <row r="155" spans="1:8" s="4" customFormat="1" ht="28.5" customHeight="1">
      <c r="A155" s="44"/>
      <c r="B155" s="62"/>
      <c r="C155" s="196" t="s">
        <v>195</v>
      </c>
      <c r="D155" s="210"/>
      <c r="E155" s="210" t="s">
        <v>433</v>
      </c>
      <c r="F155" s="212"/>
      <c r="G155" s="228">
        <f>G156+G157</f>
        <v>150</v>
      </c>
      <c r="H155" s="56"/>
    </row>
    <row r="156" spans="1:8" s="4" customFormat="1" ht="38.25" customHeight="1">
      <c r="A156" s="44"/>
      <c r="B156" s="62"/>
      <c r="C156" s="399" t="s">
        <v>443</v>
      </c>
      <c r="D156" s="401"/>
      <c r="E156" s="401" t="s">
        <v>433</v>
      </c>
      <c r="F156" s="402" t="s">
        <v>152</v>
      </c>
      <c r="G156" s="480">
        <f>'прил 6 (ведомст.)'!J198</f>
        <v>150</v>
      </c>
      <c r="H156" s="56"/>
    </row>
    <row r="157" spans="1:8" s="4" customFormat="1" ht="38.25" customHeight="1" hidden="1">
      <c r="A157" s="44"/>
      <c r="B157" s="62"/>
      <c r="C157" s="399" t="s">
        <v>583</v>
      </c>
      <c r="D157" s="401"/>
      <c r="E157" s="401" t="s">
        <v>433</v>
      </c>
      <c r="F157" s="402" t="s">
        <v>582</v>
      </c>
      <c r="G157" s="480"/>
      <c r="H157" s="56"/>
    </row>
    <row r="158" spans="1:8" s="4" customFormat="1" ht="19.5" customHeight="1" hidden="1">
      <c r="A158" s="44"/>
      <c r="B158" s="62"/>
      <c r="C158" s="417" t="s">
        <v>688</v>
      </c>
      <c r="D158" s="401"/>
      <c r="E158" s="401" t="s">
        <v>461</v>
      </c>
      <c r="F158" s="402"/>
      <c r="G158" s="480">
        <f>G159</f>
        <v>0</v>
      </c>
      <c r="H158" s="56"/>
    </row>
    <row r="159" spans="1:8" s="4" customFormat="1" ht="27.75" customHeight="1" hidden="1">
      <c r="A159" s="44"/>
      <c r="B159" s="62"/>
      <c r="C159" s="434" t="s">
        <v>687</v>
      </c>
      <c r="D159" s="401"/>
      <c r="E159" s="401" t="s">
        <v>686</v>
      </c>
      <c r="F159" s="402"/>
      <c r="G159" s="480">
        <f>G160</f>
        <v>0</v>
      </c>
      <c r="H159" s="56"/>
    </row>
    <row r="160" spans="1:8" s="4" customFormat="1" ht="34.5" customHeight="1" hidden="1">
      <c r="A160" s="44"/>
      <c r="B160" s="62"/>
      <c r="C160" s="417" t="s">
        <v>443</v>
      </c>
      <c r="D160" s="401"/>
      <c r="E160" s="401" t="s">
        <v>686</v>
      </c>
      <c r="F160" s="402" t="s">
        <v>152</v>
      </c>
      <c r="G160" s="480">
        <f>'прил 6 (ведомст.)'!J201</f>
        <v>0</v>
      </c>
      <c r="H160" s="56"/>
    </row>
    <row r="161" spans="1:8" s="4" customFormat="1" ht="28.5" customHeight="1" hidden="1">
      <c r="A161" s="44"/>
      <c r="B161" s="62"/>
      <c r="C161" s="453" t="s">
        <v>485</v>
      </c>
      <c r="D161" s="401"/>
      <c r="E161" s="401" t="s">
        <v>486</v>
      </c>
      <c r="F161" s="402"/>
      <c r="G161" s="560">
        <f>G162</f>
        <v>0</v>
      </c>
      <c r="H161" s="56"/>
    </row>
    <row r="162" spans="1:8" s="4" customFormat="1" ht="34.5" customHeight="1" hidden="1">
      <c r="A162" s="44"/>
      <c r="B162" s="62"/>
      <c r="C162" s="453" t="s">
        <v>484</v>
      </c>
      <c r="D162" s="401"/>
      <c r="E162" s="401" t="s">
        <v>487</v>
      </c>
      <c r="F162" s="402"/>
      <c r="G162" s="560">
        <f>G163</f>
        <v>0</v>
      </c>
      <c r="H162" s="56"/>
    </row>
    <row r="163" spans="1:8" s="4" customFormat="1" ht="39.75" customHeight="1" hidden="1">
      <c r="A163" s="44"/>
      <c r="B163" s="62"/>
      <c r="C163" s="399" t="s">
        <v>443</v>
      </c>
      <c r="D163" s="401"/>
      <c r="E163" s="401" t="s">
        <v>487</v>
      </c>
      <c r="F163" s="402" t="s">
        <v>152</v>
      </c>
      <c r="G163" s="560">
        <f>'прил 6 (ведомст.)'!J171</f>
        <v>0</v>
      </c>
      <c r="H163" s="56"/>
    </row>
    <row r="164" spans="1:8" s="4" customFormat="1" ht="37.5" customHeight="1" hidden="1">
      <c r="A164" s="44"/>
      <c r="B164" s="62"/>
      <c r="C164" s="417" t="s">
        <v>519</v>
      </c>
      <c r="D164" s="401"/>
      <c r="E164" s="401" t="s">
        <v>518</v>
      </c>
      <c r="F164" s="402"/>
      <c r="G164" s="480">
        <f>G165</f>
        <v>0</v>
      </c>
      <c r="H164" s="56"/>
    </row>
    <row r="165" spans="1:8" s="4" customFormat="1" ht="36" customHeight="1" hidden="1">
      <c r="A165" s="44"/>
      <c r="B165" s="62"/>
      <c r="C165" s="417" t="s">
        <v>520</v>
      </c>
      <c r="D165" s="401"/>
      <c r="E165" s="401" t="s">
        <v>517</v>
      </c>
      <c r="F165" s="402"/>
      <c r="G165" s="480">
        <f>G166</f>
        <v>0</v>
      </c>
      <c r="H165" s="56"/>
    </row>
    <row r="166" spans="1:8" s="4" customFormat="1" ht="37.5" customHeight="1" hidden="1">
      <c r="A166" s="44"/>
      <c r="B166" s="62"/>
      <c r="C166" s="417" t="s">
        <v>443</v>
      </c>
      <c r="D166" s="401"/>
      <c r="E166" s="401" t="s">
        <v>517</v>
      </c>
      <c r="F166" s="402" t="s">
        <v>152</v>
      </c>
      <c r="G166" s="480">
        <f>'прил 6 (ведомст.)'!J204</f>
        <v>0</v>
      </c>
      <c r="H166" s="56"/>
    </row>
    <row r="167" spans="1:8" s="4" customFormat="1" ht="21.75" customHeight="1">
      <c r="A167" s="44"/>
      <c r="B167" s="79">
        <v>7</v>
      </c>
      <c r="C167" s="414" t="s">
        <v>191</v>
      </c>
      <c r="D167" s="401"/>
      <c r="E167" s="419" t="s">
        <v>434</v>
      </c>
      <c r="F167" s="402"/>
      <c r="G167" s="561">
        <f>G168</f>
        <v>18.7</v>
      </c>
      <c r="H167" s="56"/>
    </row>
    <row r="168" spans="1:8" s="4" customFormat="1" ht="33.75" customHeight="1">
      <c r="A168" s="44"/>
      <c r="B168" s="62"/>
      <c r="C168" s="417" t="s">
        <v>477</v>
      </c>
      <c r="D168" s="401"/>
      <c r="E168" s="401" t="s">
        <v>451</v>
      </c>
      <c r="F168" s="439"/>
      <c r="G168" s="480">
        <f>G169</f>
        <v>18.7</v>
      </c>
      <c r="H168" s="56"/>
    </row>
    <row r="169" spans="1:8" s="4" customFormat="1" ht="37.5" customHeight="1">
      <c r="A169" s="44"/>
      <c r="B169" s="62"/>
      <c r="C169" s="196" t="s">
        <v>391</v>
      </c>
      <c r="D169" s="210"/>
      <c r="E169" s="210" t="s">
        <v>452</v>
      </c>
      <c r="F169" s="217"/>
      <c r="G169" s="225">
        <f>G170</f>
        <v>18.7</v>
      </c>
      <c r="H169" s="56"/>
    </row>
    <row r="170" spans="1:8" s="4" customFormat="1" ht="36" customHeight="1">
      <c r="A170" s="44"/>
      <c r="B170" s="62"/>
      <c r="C170" s="336" t="s">
        <v>470</v>
      </c>
      <c r="D170" s="210"/>
      <c r="E170" s="210" t="s">
        <v>453</v>
      </c>
      <c r="F170" s="217"/>
      <c r="G170" s="225">
        <f>G171</f>
        <v>18.7</v>
      </c>
      <c r="H170" s="56"/>
    </row>
    <row r="171" spans="1:8" s="4" customFormat="1" ht="15.75" customHeight="1">
      <c r="A171" s="44"/>
      <c r="B171" s="62"/>
      <c r="C171" s="336" t="s">
        <v>157</v>
      </c>
      <c r="D171" s="210"/>
      <c r="E171" s="210" t="s">
        <v>453</v>
      </c>
      <c r="F171" s="217">
        <v>500</v>
      </c>
      <c r="G171" s="225">
        <f>'прил 6 (ведомст.)'!J29</f>
        <v>18.7</v>
      </c>
      <c r="H171" s="56"/>
    </row>
    <row r="172" spans="1:8" s="4" customFormat="1" ht="33" customHeight="1">
      <c r="A172" s="44"/>
      <c r="B172" s="324">
        <v>8</v>
      </c>
      <c r="C172" s="257" t="s">
        <v>193</v>
      </c>
      <c r="D172" s="210"/>
      <c r="E172" s="221" t="s">
        <v>435</v>
      </c>
      <c r="F172" s="208"/>
      <c r="G172" s="229">
        <f>G173</f>
        <v>30</v>
      </c>
      <c r="H172" s="56"/>
    </row>
    <row r="173" spans="1:8" s="4" customFormat="1" ht="17.25" customHeight="1">
      <c r="A173" s="44"/>
      <c r="B173" s="195"/>
      <c r="C173" s="246" t="s">
        <v>15</v>
      </c>
      <c r="D173" s="211"/>
      <c r="E173" s="210" t="s">
        <v>436</v>
      </c>
      <c r="F173" s="212"/>
      <c r="G173" s="230">
        <f>G174</f>
        <v>30</v>
      </c>
      <c r="H173" s="56"/>
    </row>
    <row r="174" spans="1:8" s="4" customFormat="1" ht="19.5" customHeight="1">
      <c r="A174" s="44"/>
      <c r="B174" s="62"/>
      <c r="C174" s="246" t="s">
        <v>268</v>
      </c>
      <c r="D174" s="211"/>
      <c r="E174" s="210" t="s">
        <v>437</v>
      </c>
      <c r="F174" s="212"/>
      <c r="G174" s="230">
        <f>G175</f>
        <v>30</v>
      </c>
      <c r="H174" s="56"/>
    </row>
    <row r="175" spans="1:8" s="4" customFormat="1" ht="17.25" customHeight="1">
      <c r="A175" s="44"/>
      <c r="B175" s="62"/>
      <c r="C175" s="253" t="s">
        <v>241</v>
      </c>
      <c r="D175" s="210"/>
      <c r="E175" s="210" t="s">
        <v>438</v>
      </c>
      <c r="F175" s="212"/>
      <c r="G175" s="230">
        <f>G176</f>
        <v>30</v>
      </c>
      <c r="H175" s="56"/>
    </row>
    <row r="176" spans="1:8" s="4" customFormat="1" ht="21" customHeight="1">
      <c r="A176" s="44"/>
      <c r="B176" s="62"/>
      <c r="C176" s="196" t="s">
        <v>155</v>
      </c>
      <c r="D176" s="210"/>
      <c r="E176" s="210" t="s">
        <v>438</v>
      </c>
      <c r="F176" s="212" t="s">
        <v>154</v>
      </c>
      <c r="G176" s="219">
        <f>'прил 6 (ведомст.)'!J66</f>
        <v>30</v>
      </c>
      <c r="H176" s="56"/>
    </row>
    <row r="178" spans="3:7" ht="1.5" customHeight="1">
      <c r="C178" s="50"/>
      <c r="D178" s="58"/>
      <c r="E178" s="58"/>
      <c r="F178" s="59"/>
      <c r="G178" s="60"/>
    </row>
    <row r="179" spans="1:3" ht="2.25" customHeight="1">
      <c r="A179" s="18" t="s">
        <v>293</v>
      </c>
      <c r="B179" s="18"/>
      <c r="C179" s="25"/>
    </row>
    <row r="180" spans="1:3" ht="18.75">
      <c r="A180" s="36" t="s">
        <v>290</v>
      </c>
      <c r="B180" s="36" t="s">
        <v>528</v>
      </c>
      <c r="C180" s="18"/>
    </row>
    <row r="181" spans="1:7" ht="18.75">
      <c r="A181" s="11" t="s">
        <v>291</v>
      </c>
      <c r="B181" s="11" t="s">
        <v>525</v>
      </c>
      <c r="C181" s="36"/>
      <c r="G181" s="60" t="s">
        <v>181</v>
      </c>
    </row>
    <row r="182" spans="2:7" ht="18.75">
      <c r="B182" s="51"/>
      <c r="C182" s="11"/>
      <c r="G182" s="60"/>
    </row>
  </sheetData>
  <sheetProtection/>
  <mergeCells count="20">
    <mergeCell ref="C1:G1"/>
    <mergeCell ref="C2:G2"/>
    <mergeCell ref="C3:G3"/>
    <mergeCell ref="C4:G4"/>
    <mergeCell ref="A20:A21"/>
    <mergeCell ref="C20:C21"/>
    <mergeCell ref="B20:B21"/>
    <mergeCell ref="E20:E21"/>
    <mergeCell ref="F20:F21"/>
    <mergeCell ref="C7:G7"/>
    <mergeCell ref="C8:G8"/>
    <mergeCell ref="C9:G9"/>
    <mergeCell ref="C10:G10"/>
    <mergeCell ref="G20:G21"/>
    <mergeCell ref="F19:G19"/>
    <mergeCell ref="B17:G17"/>
    <mergeCell ref="C12:G12"/>
    <mergeCell ref="C13:G13"/>
    <mergeCell ref="C14:G14"/>
    <mergeCell ref="C15:G15"/>
  </mergeCells>
  <printOptions/>
  <pageMargins left="1.1811023622047245" right="0.3937007874015748" top="0.7874015748031497" bottom="0.5905511811023623" header="0" footer="0"/>
  <pageSetup blackAndWhite="1" fitToHeight="3" fitToWidth="1" horizontalDpi="600" verticalDpi="600" orientation="portrait" paperSize="9" scale="68" r:id="rId1"/>
  <rowBreaks count="2" manualBreakCount="2">
    <brk id="76" max="6" man="1"/>
    <brk id="119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87"/>
  <sheetViews>
    <sheetView view="pageBreakPreview" zoomScale="60" zoomScaleNormal="80" zoomScalePageLayoutView="0" workbookViewId="0" topLeftCell="B6">
      <selection activeCell="H14" sqref="H14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4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6.625" style="6" customWidth="1"/>
    <col min="9" max="9" width="6.125" style="28" customWidth="1"/>
    <col min="10" max="10" width="14.125" style="28" customWidth="1"/>
    <col min="11" max="11" width="27.875" style="1" customWidth="1"/>
    <col min="12" max="12" width="10.375" style="1" customWidth="1"/>
    <col min="13" max="13" width="11.875" style="1" bestFit="1" customWidth="1"/>
    <col min="14" max="18" width="9.125" style="1" customWidth="1"/>
    <col min="19" max="19" width="11.875" style="388" bestFit="1" customWidth="1"/>
    <col min="20" max="16384" width="9.125" style="1" customWidth="1"/>
  </cols>
  <sheetData>
    <row r="1" spans="4:10" ht="21.75" customHeight="1" hidden="1">
      <c r="D1" s="606" t="s">
        <v>675</v>
      </c>
      <c r="E1" s="606"/>
      <c r="F1" s="606"/>
      <c r="G1" s="606"/>
      <c r="H1" s="606"/>
      <c r="I1" s="606"/>
      <c r="J1" s="606"/>
    </row>
    <row r="2" spans="4:10" ht="23.25" customHeight="1" hidden="1">
      <c r="D2" s="582" t="s">
        <v>1</v>
      </c>
      <c r="E2" s="582"/>
      <c r="F2" s="582"/>
      <c r="G2" s="582"/>
      <c r="H2" s="582"/>
      <c r="I2" s="582"/>
      <c r="J2" s="582"/>
    </row>
    <row r="3" spans="4:10" ht="25.5" customHeight="1" hidden="1">
      <c r="D3" s="608" t="s">
        <v>291</v>
      </c>
      <c r="E3" s="608"/>
      <c r="F3" s="608"/>
      <c r="G3" s="608"/>
      <c r="H3" s="608"/>
      <c r="I3" s="608"/>
      <c r="J3" s="608"/>
    </row>
    <row r="4" spans="4:10" ht="18" customHeight="1" hidden="1">
      <c r="D4" s="608" t="s">
        <v>711</v>
      </c>
      <c r="E4" s="608"/>
      <c r="F4" s="608"/>
      <c r="G4" s="608"/>
      <c r="H4" s="608"/>
      <c r="I4" s="608"/>
      <c r="J4" s="608"/>
    </row>
    <row r="5" ht="13.5" customHeight="1" hidden="1"/>
    <row r="6" spans="1:10" ht="5.25" customHeight="1">
      <c r="A6" s="3"/>
      <c r="B6" s="3"/>
      <c r="C6" s="15"/>
      <c r="D6" s="7"/>
      <c r="E6" s="7"/>
      <c r="F6" s="7"/>
      <c r="G6" s="7"/>
      <c r="H6" s="7"/>
      <c r="I6" s="27"/>
      <c r="J6" s="27"/>
    </row>
    <row r="7" spans="1:10" ht="12" customHeight="1" hidden="1">
      <c r="A7" s="3"/>
      <c r="B7" s="3"/>
      <c r="C7" s="15"/>
      <c r="D7" s="7"/>
      <c r="E7" s="7"/>
      <c r="F7" s="7"/>
      <c r="G7" s="7"/>
      <c r="H7" s="7"/>
      <c r="I7" s="27"/>
      <c r="J7" s="27"/>
    </row>
    <row r="8" spans="1:10" ht="3" customHeight="1">
      <c r="A8" s="3"/>
      <c r="B8" s="3"/>
      <c r="C8" s="15"/>
      <c r="D8" s="7"/>
      <c r="E8" s="7"/>
      <c r="F8" s="7"/>
      <c r="G8" s="7"/>
      <c r="H8" s="7"/>
      <c r="I8" s="27"/>
      <c r="J8" s="27"/>
    </row>
    <row r="9" spans="1:10" ht="18.75" customHeight="1">
      <c r="A9" s="3"/>
      <c r="B9" s="3"/>
      <c r="C9" s="15"/>
      <c r="D9" s="606" t="s">
        <v>754</v>
      </c>
      <c r="E9" s="606"/>
      <c r="F9" s="606"/>
      <c r="G9" s="606"/>
      <c r="H9" s="606"/>
      <c r="I9" s="606"/>
      <c r="J9" s="606"/>
    </row>
    <row r="10" spans="1:10" ht="18.75">
      <c r="A10" s="3"/>
      <c r="B10" s="3"/>
      <c r="C10" s="15"/>
      <c r="D10" s="582" t="s">
        <v>1</v>
      </c>
      <c r="E10" s="582"/>
      <c r="F10" s="582"/>
      <c r="G10" s="582"/>
      <c r="H10" s="582"/>
      <c r="I10" s="582"/>
      <c r="J10" s="582"/>
    </row>
    <row r="11" spans="1:10" ht="18.75">
      <c r="A11" s="3"/>
      <c r="B11" s="3"/>
      <c r="C11" s="15"/>
      <c r="D11" s="608" t="s">
        <v>755</v>
      </c>
      <c r="E11" s="608"/>
      <c r="F11" s="608"/>
      <c r="G11" s="608"/>
      <c r="H11" s="608"/>
      <c r="I11" s="608"/>
      <c r="J11" s="608"/>
    </row>
    <row r="12" spans="1:10" ht="18.75">
      <c r="A12" s="3"/>
      <c r="B12" s="3"/>
      <c r="C12" s="15"/>
      <c r="D12" s="608"/>
      <c r="E12" s="608"/>
      <c r="F12" s="608"/>
      <c r="G12" s="608"/>
      <c r="H12" s="608"/>
      <c r="I12" s="608"/>
      <c r="J12" s="608"/>
    </row>
    <row r="13" spans="1:10" ht="18.75">
      <c r="A13" s="3"/>
      <c r="B13" s="3"/>
      <c r="C13" s="15"/>
      <c r="D13" s="325"/>
      <c r="E13" s="325"/>
      <c r="F13" s="325"/>
      <c r="G13" s="325"/>
      <c r="H13" s="325"/>
      <c r="I13" s="325"/>
      <c r="J13" s="325"/>
    </row>
    <row r="14" spans="1:10" ht="18.75">
      <c r="A14" s="3"/>
      <c r="B14" s="3"/>
      <c r="C14" s="15"/>
      <c r="D14" s="7"/>
      <c r="E14" s="7"/>
      <c r="F14" s="7"/>
      <c r="G14" s="7"/>
      <c r="H14" s="7"/>
      <c r="I14" s="27"/>
      <c r="J14" s="27"/>
    </row>
    <row r="15" spans="1:10" ht="37.5" customHeight="1">
      <c r="A15" s="171" t="s">
        <v>171</v>
      </c>
      <c r="B15" s="629" t="s">
        <v>718</v>
      </c>
      <c r="C15" s="612"/>
      <c r="D15" s="612"/>
      <c r="E15" s="612"/>
      <c r="F15" s="612"/>
      <c r="G15" s="612"/>
      <c r="H15" s="612"/>
      <c r="I15" s="612"/>
      <c r="J15" s="612"/>
    </row>
    <row r="16" spans="1:10" ht="15" customHeight="1">
      <c r="A16" s="53"/>
      <c r="B16" s="53"/>
      <c r="C16" s="46"/>
      <c r="D16" s="46"/>
      <c r="E16" s="46"/>
      <c r="F16" s="46"/>
      <c r="G16" s="46"/>
      <c r="H16" s="46"/>
      <c r="I16" s="46"/>
      <c r="J16" s="46"/>
    </row>
    <row r="17" spans="1:13" ht="18.75">
      <c r="A17" s="3"/>
      <c r="B17" s="3"/>
      <c r="C17" s="16"/>
      <c r="D17" s="8"/>
      <c r="E17" s="8"/>
      <c r="F17" s="8"/>
      <c r="G17" s="8"/>
      <c r="H17" s="3"/>
      <c r="I17" s="615" t="s">
        <v>284</v>
      </c>
      <c r="J17" s="616"/>
      <c r="K17" s="186"/>
      <c r="L17" s="387"/>
      <c r="M17" s="245"/>
    </row>
    <row r="18" spans="1:12" ht="21" customHeight="1">
      <c r="A18" s="619" t="s">
        <v>275</v>
      </c>
      <c r="B18" s="619" t="s">
        <v>236</v>
      </c>
      <c r="C18" s="621" t="s">
        <v>261</v>
      </c>
      <c r="D18" s="627" t="s">
        <v>281</v>
      </c>
      <c r="E18" s="627" t="s">
        <v>230</v>
      </c>
      <c r="F18" s="627" t="s">
        <v>231</v>
      </c>
      <c r="G18" s="174" t="s">
        <v>232</v>
      </c>
      <c r="H18" s="623" t="s">
        <v>110</v>
      </c>
      <c r="I18" s="624" t="s">
        <v>111</v>
      </c>
      <c r="J18" s="183" t="s">
        <v>221</v>
      </c>
      <c r="K18" s="189"/>
      <c r="L18" s="189"/>
    </row>
    <row r="19" spans="1:12" ht="4.5" customHeight="1">
      <c r="A19" s="620"/>
      <c r="B19" s="620"/>
      <c r="C19" s="620"/>
      <c r="D19" s="628"/>
      <c r="E19" s="628"/>
      <c r="F19" s="628"/>
      <c r="G19" s="173"/>
      <c r="H19" s="614"/>
      <c r="I19" s="614"/>
      <c r="J19" s="184"/>
      <c r="K19" s="244"/>
      <c r="L19" s="244"/>
    </row>
    <row r="20" spans="1:12" ht="18.75">
      <c r="A20" s="39">
        <v>1</v>
      </c>
      <c r="B20" s="39"/>
      <c r="C20" s="49">
        <v>2</v>
      </c>
      <c r="D20" s="9" t="s">
        <v>255</v>
      </c>
      <c r="E20" s="9" t="s">
        <v>276</v>
      </c>
      <c r="F20" s="9" t="s">
        <v>256</v>
      </c>
      <c r="G20" s="9" t="s">
        <v>257</v>
      </c>
      <c r="H20" s="9" t="s">
        <v>257</v>
      </c>
      <c r="I20" s="32">
        <v>7</v>
      </c>
      <c r="J20" s="185">
        <v>8</v>
      </c>
      <c r="K20" s="187"/>
      <c r="L20" s="186"/>
    </row>
    <row r="21" spans="1:12" ht="28.5" customHeight="1">
      <c r="A21" s="39"/>
      <c r="B21" s="39"/>
      <c r="C21" s="258" t="s">
        <v>192</v>
      </c>
      <c r="D21" s="259"/>
      <c r="E21" s="259"/>
      <c r="F21" s="259"/>
      <c r="G21" s="259"/>
      <c r="H21" s="259"/>
      <c r="I21" s="260"/>
      <c r="J21" s="261">
        <f>J22+J30</f>
        <v>15409.000000000002</v>
      </c>
      <c r="K21" s="187"/>
      <c r="L21" s="186"/>
    </row>
    <row r="22" spans="1:12" ht="24" customHeight="1">
      <c r="A22" s="39"/>
      <c r="B22" s="166">
        <v>1</v>
      </c>
      <c r="C22" s="250" t="s">
        <v>557</v>
      </c>
      <c r="D22" s="208" t="s">
        <v>190</v>
      </c>
      <c r="E22" s="208"/>
      <c r="F22" s="208"/>
      <c r="G22" s="208"/>
      <c r="H22" s="208"/>
      <c r="I22" s="216"/>
      <c r="J22" s="261">
        <f aca="true" t="shared" si="0" ref="J22:J28">J23</f>
        <v>18.7</v>
      </c>
      <c r="K22" s="187"/>
      <c r="L22" s="186"/>
    </row>
    <row r="23" spans="1:12" ht="18.75">
      <c r="A23" s="39"/>
      <c r="B23" s="166"/>
      <c r="C23" s="250" t="s">
        <v>253</v>
      </c>
      <c r="D23" s="208" t="s">
        <v>190</v>
      </c>
      <c r="E23" s="208" t="s">
        <v>233</v>
      </c>
      <c r="F23" s="210"/>
      <c r="G23" s="210"/>
      <c r="H23" s="210"/>
      <c r="I23" s="217"/>
      <c r="J23" s="261">
        <f t="shared" si="0"/>
        <v>18.7</v>
      </c>
      <c r="K23" s="187"/>
      <c r="L23" s="186"/>
    </row>
    <row r="24" spans="1:12" ht="37.5">
      <c r="A24" s="39"/>
      <c r="B24" s="166"/>
      <c r="C24" s="196" t="s">
        <v>238</v>
      </c>
      <c r="D24" s="210" t="s">
        <v>190</v>
      </c>
      <c r="E24" s="210" t="s">
        <v>233</v>
      </c>
      <c r="F24" s="210" t="s">
        <v>226</v>
      </c>
      <c r="G24" s="210"/>
      <c r="H24" s="210"/>
      <c r="I24" s="217"/>
      <c r="J24" s="368">
        <f t="shared" si="0"/>
        <v>18.7</v>
      </c>
      <c r="K24" s="187"/>
      <c r="L24" s="186"/>
    </row>
    <row r="25" spans="1:12" ht="22.5" customHeight="1">
      <c r="A25" s="39"/>
      <c r="B25" s="166"/>
      <c r="C25" s="196" t="s">
        <v>191</v>
      </c>
      <c r="D25" s="210" t="s">
        <v>190</v>
      </c>
      <c r="E25" s="210" t="s">
        <v>233</v>
      </c>
      <c r="F25" s="210" t="s">
        <v>226</v>
      </c>
      <c r="G25" s="210"/>
      <c r="H25" s="210" t="s">
        <v>434</v>
      </c>
      <c r="I25" s="217"/>
      <c r="J25" s="368">
        <f t="shared" si="0"/>
        <v>18.7</v>
      </c>
      <c r="K25" s="187"/>
      <c r="L25" s="186"/>
    </row>
    <row r="26" spans="1:12" ht="37.5">
      <c r="A26" s="39"/>
      <c r="B26" s="166"/>
      <c r="C26" s="196" t="s">
        <v>477</v>
      </c>
      <c r="D26" s="210" t="s">
        <v>190</v>
      </c>
      <c r="E26" s="210" t="s">
        <v>233</v>
      </c>
      <c r="F26" s="210" t="s">
        <v>226</v>
      </c>
      <c r="G26" s="210"/>
      <c r="H26" s="210" t="s">
        <v>451</v>
      </c>
      <c r="I26" s="217"/>
      <c r="J26" s="368">
        <f>J27</f>
        <v>18.7</v>
      </c>
      <c r="K26" s="187"/>
      <c r="L26" s="186"/>
    </row>
    <row r="27" spans="1:12" ht="37.5">
      <c r="A27" s="39"/>
      <c r="B27" s="166"/>
      <c r="C27" s="196" t="s">
        <v>391</v>
      </c>
      <c r="D27" s="210" t="s">
        <v>190</v>
      </c>
      <c r="E27" s="210" t="s">
        <v>233</v>
      </c>
      <c r="F27" s="210" t="s">
        <v>226</v>
      </c>
      <c r="G27" s="210"/>
      <c r="H27" s="210" t="s">
        <v>452</v>
      </c>
      <c r="I27" s="217"/>
      <c r="J27" s="368">
        <f>J28</f>
        <v>18.7</v>
      </c>
      <c r="K27" s="187"/>
      <c r="L27" s="186"/>
    </row>
    <row r="28" spans="1:12" ht="37.5">
      <c r="A28" s="39"/>
      <c r="B28" s="166"/>
      <c r="C28" s="196" t="s">
        <v>470</v>
      </c>
      <c r="D28" s="210" t="s">
        <v>190</v>
      </c>
      <c r="E28" s="210" t="s">
        <v>233</v>
      </c>
      <c r="F28" s="210" t="s">
        <v>226</v>
      </c>
      <c r="G28" s="210"/>
      <c r="H28" s="210" t="s">
        <v>453</v>
      </c>
      <c r="I28" s="217"/>
      <c r="J28" s="368">
        <f t="shared" si="0"/>
        <v>18.7</v>
      </c>
      <c r="K28" s="187"/>
      <c r="L28" s="186"/>
    </row>
    <row r="29" spans="1:12" ht="18.75">
      <c r="A29" s="39"/>
      <c r="B29" s="166"/>
      <c r="C29" s="196" t="s">
        <v>157</v>
      </c>
      <c r="D29" s="210" t="s">
        <v>190</v>
      </c>
      <c r="E29" s="210" t="s">
        <v>233</v>
      </c>
      <c r="F29" s="210" t="s">
        <v>226</v>
      </c>
      <c r="G29" s="210"/>
      <c r="H29" s="210" t="s">
        <v>453</v>
      </c>
      <c r="I29" s="217">
        <v>500</v>
      </c>
      <c r="J29" s="368">
        <v>18.7</v>
      </c>
      <c r="K29" s="187"/>
      <c r="L29" s="186"/>
    </row>
    <row r="30" spans="1:19" s="4" customFormat="1" ht="21.75" customHeight="1">
      <c r="A30" s="43">
        <v>1</v>
      </c>
      <c r="B30" s="163">
        <v>2</v>
      </c>
      <c r="C30" s="250" t="s">
        <v>65</v>
      </c>
      <c r="D30" s="207" t="s">
        <v>296</v>
      </c>
      <c r="E30" s="210"/>
      <c r="F30" s="210"/>
      <c r="G30" s="210"/>
      <c r="H30" s="210"/>
      <c r="I30" s="210"/>
      <c r="J30" s="241">
        <f>J31+J94+J102+J132+J165+J229</f>
        <v>15390.300000000001</v>
      </c>
      <c r="K30" s="187"/>
      <c r="L30" s="188"/>
      <c r="S30" s="389"/>
    </row>
    <row r="31" spans="1:19" s="4" customFormat="1" ht="20.25" customHeight="1">
      <c r="A31" s="43"/>
      <c r="B31" s="163"/>
      <c r="C31" s="250" t="s">
        <v>253</v>
      </c>
      <c r="D31" s="207" t="s">
        <v>296</v>
      </c>
      <c r="E31" s="208" t="s">
        <v>233</v>
      </c>
      <c r="F31" s="208"/>
      <c r="G31" s="208"/>
      <c r="H31" s="208"/>
      <c r="I31" s="208"/>
      <c r="J31" s="241">
        <f>J32+J38+J61+J67+J55+J49</f>
        <v>4940.5</v>
      </c>
      <c r="K31" s="187"/>
      <c r="L31" s="188"/>
      <c r="S31" s="389"/>
    </row>
    <row r="32" spans="1:19" s="4" customFormat="1" ht="40.5" customHeight="1">
      <c r="A32" s="43"/>
      <c r="B32" s="163"/>
      <c r="C32" s="262" t="s">
        <v>218</v>
      </c>
      <c r="D32" s="209" t="s">
        <v>296</v>
      </c>
      <c r="E32" s="210" t="s">
        <v>233</v>
      </c>
      <c r="F32" s="210" t="s">
        <v>234</v>
      </c>
      <c r="G32" s="210"/>
      <c r="H32" s="210"/>
      <c r="I32" s="210"/>
      <c r="J32" s="197">
        <f>J33</f>
        <v>726.3</v>
      </c>
      <c r="K32" s="187"/>
      <c r="L32" s="188"/>
      <c r="S32" s="389"/>
    </row>
    <row r="33" spans="1:12" ht="36.75" customHeight="1">
      <c r="A33" s="43"/>
      <c r="B33" s="163"/>
      <c r="C33" s="220" t="s">
        <v>72</v>
      </c>
      <c r="D33" s="209" t="s">
        <v>296</v>
      </c>
      <c r="E33" s="210" t="s">
        <v>233</v>
      </c>
      <c r="F33" s="210" t="s">
        <v>234</v>
      </c>
      <c r="G33" s="210" t="s">
        <v>262</v>
      </c>
      <c r="H33" s="210" t="s">
        <v>406</v>
      </c>
      <c r="I33" s="210"/>
      <c r="J33" s="197">
        <f>J34</f>
        <v>726.3</v>
      </c>
      <c r="K33" s="187"/>
      <c r="L33" s="186"/>
    </row>
    <row r="34" spans="1:12" ht="18.75" customHeight="1">
      <c r="A34" s="43"/>
      <c r="B34" s="163"/>
      <c r="C34" s="196" t="s">
        <v>488</v>
      </c>
      <c r="D34" s="209" t="s">
        <v>296</v>
      </c>
      <c r="E34" s="210" t="s">
        <v>233</v>
      </c>
      <c r="F34" s="210" t="s">
        <v>234</v>
      </c>
      <c r="G34" s="210" t="s">
        <v>251</v>
      </c>
      <c r="H34" s="210" t="s">
        <v>407</v>
      </c>
      <c r="I34" s="210"/>
      <c r="J34" s="197">
        <f>J35</f>
        <v>726.3</v>
      </c>
      <c r="K34" s="187"/>
      <c r="L34" s="186"/>
    </row>
    <row r="35" spans="1:12" ht="36.75" customHeight="1">
      <c r="A35" s="43"/>
      <c r="B35" s="163"/>
      <c r="C35" s="196" t="s">
        <v>409</v>
      </c>
      <c r="D35" s="209" t="s">
        <v>296</v>
      </c>
      <c r="E35" s="210" t="s">
        <v>233</v>
      </c>
      <c r="F35" s="210" t="s">
        <v>234</v>
      </c>
      <c r="G35" s="210"/>
      <c r="H35" s="210" t="s">
        <v>408</v>
      </c>
      <c r="I35" s="210"/>
      <c r="J35" s="197">
        <f>J36</f>
        <v>726.3</v>
      </c>
      <c r="K35" s="187"/>
      <c r="L35" s="186"/>
    </row>
    <row r="36" spans="1:12" ht="18" customHeight="1">
      <c r="A36" s="43"/>
      <c r="B36" s="163"/>
      <c r="C36" s="220" t="s">
        <v>11</v>
      </c>
      <c r="D36" s="209" t="s">
        <v>296</v>
      </c>
      <c r="E36" s="210" t="s">
        <v>233</v>
      </c>
      <c r="F36" s="210" t="s">
        <v>234</v>
      </c>
      <c r="G36" s="210"/>
      <c r="H36" s="210" t="s">
        <v>410</v>
      </c>
      <c r="I36" s="210"/>
      <c r="J36" s="197">
        <f>J37</f>
        <v>726.3</v>
      </c>
      <c r="K36" s="187"/>
      <c r="L36" s="186"/>
    </row>
    <row r="37" spans="1:13" ht="60" customHeight="1">
      <c r="A37" s="43"/>
      <c r="B37" s="163"/>
      <c r="C37" s="220" t="s">
        <v>150</v>
      </c>
      <c r="D37" s="209" t="s">
        <v>296</v>
      </c>
      <c r="E37" s="210" t="s">
        <v>233</v>
      </c>
      <c r="F37" s="210" t="s">
        <v>234</v>
      </c>
      <c r="G37" s="210"/>
      <c r="H37" s="210" t="s">
        <v>410</v>
      </c>
      <c r="I37" s="210" t="s">
        <v>151</v>
      </c>
      <c r="J37" s="197">
        <v>726.3</v>
      </c>
      <c r="K37" s="187"/>
      <c r="L37" s="186"/>
      <c r="M37" s="461">
        <f>J32+J38</f>
        <v>4434</v>
      </c>
    </row>
    <row r="38" spans="1:19" s="4" customFormat="1" ht="54.75" customHeight="1">
      <c r="A38" s="44"/>
      <c r="B38" s="62"/>
      <c r="C38" s="253" t="s">
        <v>182</v>
      </c>
      <c r="D38" s="209" t="s">
        <v>296</v>
      </c>
      <c r="E38" s="210" t="s">
        <v>233</v>
      </c>
      <c r="F38" s="210" t="s">
        <v>237</v>
      </c>
      <c r="G38" s="210"/>
      <c r="H38" s="210"/>
      <c r="I38" s="212"/>
      <c r="J38" s="197">
        <f>J39</f>
        <v>3707.7</v>
      </c>
      <c r="K38" s="424"/>
      <c r="L38" s="485"/>
      <c r="S38" s="389"/>
    </row>
    <row r="39" spans="1:12" ht="40.5" customHeight="1">
      <c r="A39" s="44"/>
      <c r="B39" s="62"/>
      <c r="C39" s="220" t="s">
        <v>72</v>
      </c>
      <c r="D39" s="209" t="s">
        <v>296</v>
      </c>
      <c r="E39" s="210" t="s">
        <v>233</v>
      </c>
      <c r="F39" s="210" t="s">
        <v>237</v>
      </c>
      <c r="G39" s="210" t="s">
        <v>262</v>
      </c>
      <c r="H39" s="210" t="s">
        <v>406</v>
      </c>
      <c r="I39" s="212"/>
      <c r="J39" s="197">
        <f>J40</f>
        <v>3707.7</v>
      </c>
      <c r="K39" s="424"/>
      <c r="L39" s="486"/>
    </row>
    <row r="40" spans="1:19" s="4" customFormat="1" ht="22.5" customHeight="1">
      <c r="A40" s="44"/>
      <c r="B40" s="62"/>
      <c r="C40" s="196" t="s">
        <v>488</v>
      </c>
      <c r="D40" s="209" t="s">
        <v>296</v>
      </c>
      <c r="E40" s="210" t="s">
        <v>233</v>
      </c>
      <c r="F40" s="210" t="s">
        <v>237</v>
      </c>
      <c r="G40" s="210" t="s">
        <v>278</v>
      </c>
      <c r="H40" s="210" t="s">
        <v>407</v>
      </c>
      <c r="I40" s="212"/>
      <c r="J40" s="197">
        <f>J41</f>
        <v>3707.7</v>
      </c>
      <c r="K40" s="424"/>
      <c r="L40" s="485"/>
      <c r="S40" s="389"/>
    </row>
    <row r="41" spans="1:19" s="4" customFormat="1" ht="22.5" customHeight="1">
      <c r="A41" s="44"/>
      <c r="B41" s="62"/>
      <c r="C41" s="196" t="s">
        <v>12</v>
      </c>
      <c r="D41" s="209" t="s">
        <v>296</v>
      </c>
      <c r="E41" s="210" t="s">
        <v>233</v>
      </c>
      <c r="F41" s="210" t="s">
        <v>237</v>
      </c>
      <c r="G41" s="210"/>
      <c r="H41" s="210" t="s">
        <v>411</v>
      </c>
      <c r="I41" s="212"/>
      <c r="J41" s="197">
        <f>J42+J47</f>
        <v>3707.7</v>
      </c>
      <c r="K41" s="424"/>
      <c r="L41" s="485"/>
      <c r="S41" s="389"/>
    </row>
    <row r="42" spans="1:19" s="4" customFormat="1" ht="19.5" customHeight="1">
      <c r="A42" s="44"/>
      <c r="B42" s="62"/>
      <c r="C42" s="224" t="s">
        <v>11</v>
      </c>
      <c r="D42" s="209" t="s">
        <v>296</v>
      </c>
      <c r="E42" s="210" t="s">
        <v>233</v>
      </c>
      <c r="F42" s="210" t="s">
        <v>237</v>
      </c>
      <c r="G42" s="210"/>
      <c r="H42" s="210" t="s">
        <v>412</v>
      </c>
      <c r="I42" s="212"/>
      <c r="J42" s="231">
        <f>J43+J44+J45</f>
        <v>3703.8999999999996</v>
      </c>
      <c r="K42" s="424"/>
      <c r="L42" s="485"/>
      <c r="S42" s="389"/>
    </row>
    <row r="43" spans="1:19" s="4" customFormat="1" ht="58.5" customHeight="1">
      <c r="A43" s="44"/>
      <c r="B43" s="62"/>
      <c r="C43" s="220" t="s">
        <v>150</v>
      </c>
      <c r="D43" s="209" t="s">
        <v>296</v>
      </c>
      <c r="E43" s="210" t="s">
        <v>233</v>
      </c>
      <c r="F43" s="210" t="s">
        <v>237</v>
      </c>
      <c r="G43" s="210"/>
      <c r="H43" s="210" t="s">
        <v>412</v>
      </c>
      <c r="I43" s="212" t="s">
        <v>151</v>
      </c>
      <c r="J43" s="231">
        <v>3352.2</v>
      </c>
      <c r="K43" s="424"/>
      <c r="L43" s="485"/>
      <c r="S43" s="389"/>
    </row>
    <row r="44" spans="1:19" s="4" customFormat="1" ht="39" customHeight="1">
      <c r="A44" s="44"/>
      <c r="B44" s="62"/>
      <c r="C44" s="196" t="s">
        <v>443</v>
      </c>
      <c r="D44" s="209" t="s">
        <v>296</v>
      </c>
      <c r="E44" s="210" t="s">
        <v>233</v>
      </c>
      <c r="F44" s="210" t="s">
        <v>237</v>
      </c>
      <c r="G44" s="210"/>
      <c r="H44" s="210" t="s">
        <v>412</v>
      </c>
      <c r="I44" s="212" t="s">
        <v>152</v>
      </c>
      <c r="J44" s="574">
        <v>331.7</v>
      </c>
      <c r="K44" s="424"/>
      <c r="L44" s="424"/>
      <c r="M44" s="632"/>
      <c r="N44" s="633"/>
      <c r="O44" s="633"/>
      <c r="P44" s="633"/>
      <c r="Q44" s="634"/>
      <c r="R44" s="634"/>
      <c r="S44" s="389"/>
    </row>
    <row r="45" spans="1:19" s="4" customFormat="1" ht="18.75" customHeight="1">
      <c r="A45" s="44"/>
      <c r="B45" s="62"/>
      <c r="C45" s="196" t="s">
        <v>155</v>
      </c>
      <c r="D45" s="209" t="s">
        <v>296</v>
      </c>
      <c r="E45" s="210" t="s">
        <v>233</v>
      </c>
      <c r="F45" s="210" t="s">
        <v>237</v>
      </c>
      <c r="G45" s="210"/>
      <c r="H45" s="210" t="s">
        <v>412</v>
      </c>
      <c r="I45" s="212" t="s">
        <v>154</v>
      </c>
      <c r="J45" s="369">
        <v>20</v>
      </c>
      <c r="K45" s="424"/>
      <c r="L45" s="485"/>
      <c r="S45" s="389"/>
    </row>
    <row r="46" spans="1:12" ht="18.75" customHeight="1" hidden="1">
      <c r="A46" s="44"/>
      <c r="B46" s="62"/>
      <c r="C46" s="253" t="s">
        <v>267</v>
      </c>
      <c r="D46" s="209" t="s">
        <v>296</v>
      </c>
      <c r="E46" s="210" t="s">
        <v>233</v>
      </c>
      <c r="F46" s="210" t="s">
        <v>237</v>
      </c>
      <c r="G46" s="210" t="s">
        <v>219</v>
      </c>
      <c r="H46" s="210" t="s">
        <v>13</v>
      </c>
      <c r="I46" s="210"/>
      <c r="J46" s="197"/>
      <c r="K46" s="424"/>
      <c r="L46" s="486"/>
    </row>
    <row r="47" spans="1:12" ht="37.5" customHeight="1">
      <c r="A47" s="44"/>
      <c r="B47" s="62"/>
      <c r="C47" s="220" t="s">
        <v>189</v>
      </c>
      <c r="D47" s="209" t="s">
        <v>296</v>
      </c>
      <c r="E47" s="210" t="s">
        <v>233</v>
      </c>
      <c r="F47" s="210" t="s">
        <v>237</v>
      </c>
      <c r="G47" s="210"/>
      <c r="H47" s="210" t="s">
        <v>413</v>
      </c>
      <c r="I47" s="210"/>
      <c r="J47" s="197">
        <f>J48</f>
        <v>3.8</v>
      </c>
      <c r="K47" s="424"/>
      <c r="L47" s="486"/>
    </row>
    <row r="48" spans="1:12" ht="37.5" customHeight="1">
      <c r="A48" s="44"/>
      <c r="B48" s="62"/>
      <c r="C48" s="196" t="s">
        <v>443</v>
      </c>
      <c r="D48" s="209" t="s">
        <v>296</v>
      </c>
      <c r="E48" s="210" t="s">
        <v>233</v>
      </c>
      <c r="F48" s="210" t="s">
        <v>237</v>
      </c>
      <c r="G48" s="210"/>
      <c r="H48" s="210" t="s">
        <v>413</v>
      </c>
      <c r="I48" s="210" t="s">
        <v>152</v>
      </c>
      <c r="J48" s="197">
        <v>3.8</v>
      </c>
      <c r="K48" s="424"/>
      <c r="L48" s="486"/>
    </row>
    <row r="49" spans="1:12" ht="37.5" customHeight="1">
      <c r="A49" s="44"/>
      <c r="B49" s="62"/>
      <c r="C49" s="196" t="s">
        <v>238</v>
      </c>
      <c r="D49" s="209" t="s">
        <v>296</v>
      </c>
      <c r="E49" s="210" t="s">
        <v>233</v>
      </c>
      <c r="F49" s="210" t="s">
        <v>226</v>
      </c>
      <c r="G49" s="210"/>
      <c r="H49" s="210"/>
      <c r="I49" s="210"/>
      <c r="J49" s="197">
        <f>J50</f>
        <v>26.7</v>
      </c>
      <c r="K49" s="424"/>
      <c r="L49" s="486"/>
    </row>
    <row r="50" spans="1:12" ht="37.5" customHeight="1">
      <c r="A50" s="44"/>
      <c r="B50" s="62"/>
      <c r="C50" s="220" t="s">
        <v>72</v>
      </c>
      <c r="D50" s="209" t="s">
        <v>296</v>
      </c>
      <c r="E50" s="210" t="s">
        <v>233</v>
      </c>
      <c r="F50" s="210" t="s">
        <v>226</v>
      </c>
      <c r="G50" s="210"/>
      <c r="H50" s="210" t="s">
        <v>406</v>
      </c>
      <c r="I50" s="210"/>
      <c r="J50" s="197">
        <f>J51</f>
        <v>26.7</v>
      </c>
      <c r="K50" s="424"/>
      <c r="L50" s="486"/>
    </row>
    <row r="51" spans="1:12" ht="22.5" customHeight="1">
      <c r="A51" s="44"/>
      <c r="B51" s="62"/>
      <c r="C51" s="196" t="s">
        <v>488</v>
      </c>
      <c r="D51" s="209" t="s">
        <v>296</v>
      </c>
      <c r="E51" s="210" t="s">
        <v>233</v>
      </c>
      <c r="F51" s="210" t="s">
        <v>226</v>
      </c>
      <c r="G51" s="210"/>
      <c r="H51" s="210" t="s">
        <v>407</v>
      </c>
      <c r="I51" s="210"/>
      <c r="J51" s="197">
        <f>J52</f>
        <v>26.7</v>
      </c>
      <c r="K51" s="424"/>
      <c r="L51" s="486"/>
    </row>
    <row r="52" spans="1:12" ht="40.5" customHeight="1">
      <c r="A52" s="44"/>
      <c r="B52" s="62"/>
      <c r="C52" s="196" t="s">
        <v>515</v>
      </c>
      <c r="D52" s="209" t="s">
        <v>296</v>
      </c>
      <c r="E52" s="210" t="s">
        <v>233</v>
      </c>
      <c r="F52" s="210" t="s">
        <v>226</v>
      </c>
      <c r="G52" s="210"/>
      <c r="H52" s="210" t="s">
        <v>514</v>
      </c>
      <c r="I52" s="210"/>
      <c r="J52" s="197">
        <f>J53</f>
        <v>26.7</v>
      </c>
      <c r="K52" s="424"/>
      <c r="L52" s="486"/>
    </row>
    <row r="53" spans="1:12" ht="39" customHeight="1">
      <c r="A53" s="44"/>
      <c r="B53" s="62"/>
      <c r="C53" s="196" t="s">
        <v>522</v>
      </c>
      <c r="D53" s="209" t="s">
        <v>296</v>
      </c>
      <c r="E53" s="210" t="s">
        <v>233</v>
      </c>
      <c r="F53" s="210" t="s">
        <v>226</v>
      </c>
      <c r="G53" s="210"/>
      <c r="H53" s="210" t="s">
        <v>516</v>
      </c>
      <c r="I53" s="210"/>
      <c r="J53" s="197">
        <f>J54</f>
        <v>26.7</v>
      </c>
      <c r="K53" s="424"/>
      <c r="L53" s="486"/>
    </row>
    <row r="54" spans="1:12" ht="22.5" customHeight="1">
      <c r="A54" s="44"/>
      <c r="B54" s="62"/>
      <c r="C54" s="196" t="s">
        <v>157</v>
      </c>
      <c r="D54" s="209" t="s">
        <v>296</v>
      </c>
      <c r="E54" s="210" t="s">
        <v>233</v>
      </c>
      <c r="F54" s="210" t="s">
        <v>226</v>
      </c>
      <c r="G54" s="210"/>
      <c r="H54" s="210" t="s">
        <v>516</v>
      </c>
      <c r="I54" s="210" t="s">
        <v>156</v>
      </c>
      <c r="J54" s="197">
        <v>26.7</v>
      </c>
      <c r="K54" s="424"/>
      <c r="L54" s="486"/>
    </row>
    <row r="55" spans="1:12" ht="19.5" customHeight="1" hidden="1">
      <c r="A55" s="44"/>
      <c r="B55" s="62"/>
      <c r="C55" s="251" t="s">
        <v>14</v>
      </c>
      <c r="D55" s="209" t="s">
        <v>296</v>
      </c>
      <c r="E55" s="210" t="s">
        <v>233</v>
      </c>
      <c r="F55" s="210" t="s">
        <v>9</v>
      </c>
      <c r="G55" s="210"/>
      <c r="H55" s="210"/>
      <c r="I55" s="212"/>
      <c r="J55" s="204">
        <f>J56</f>
        <v>0</v>
      </c>
      <c r="K55" s="424"/>
      <c r="L55" s="486"/>
    </row>
    <row r="56" spans="1:12" ht="36.75" customHeight="1" hidden="1">
      <c r="A56" s="44"/>
      <c r="B56" s="62"/>
      <c r="C56" s="220" t="s">
        <v>72</v>
      </c>
      <c r="D56" s="209" t="s">
        <v>296</v>
      </c>
      <c r="E56" s="210" t="s">
        <v>233</v>
      </c>
      <c r="F56" s="210" t="s">
        <v>9</v>
      </c>
      <c r="G56" s="210"/>
      <c r="H56" s="210" t="s">
        <v>406</v>
      </c>
      <c r="I56" s="212"/>
      <c r="J56" s="204">
        <f>J57</f>
        <v>0</v>
      </c>
      <c r="K56" s="424"/>
      <c r="L56" s="486"/>
    </row>
    <row r="57" spans="1:12" ht="18.75" customHeight="1" hidden="1">
      <c r="A57" s="44"/>
      <c r="B57" s="62"/>
      <c r="C57" s="196" t="s">
        <v>488</v>
      </c>
      <c r="D57" s="209" t="s">
        <v>296</v>
      </c>
      <c r="E57" s="210" t="s">
        <v>233</v>
      </c>
      <c r="F57" s="210" t="s">
        <v>9</v>
      </c>
      <c r="G57" s="210"/>
      <c r="H57" s="210" t="s">
        <v>407</v>
      </c>
      <c r="I57" s="212"/>
      <c r="J57" s="204">
        <f>J58</f>
        <v>0</v>
      </c>
      <c r="K57" s="424"/>
      <c r="L57" s="486"/>
    </row>
    <row r="58" spans="1:12" ht="21" customHeight="1" hidden="1">
      <c r="A58" s="44"/>
      <c r="B58" s="62"/>
      <c r="C58" s="196" t="s">
        <v>493</v>
      </c>
      <c r="D58" s="209" t="s">
        <v>296</v>
      </c>
      <c r="E58" s="210" t="s">
        <v>233</v>
      </c>
      <c r="F58" s="210" t="s">
        <v>9</v>
      </c>
      <c r="G58" s="210"/>
      <c r="H58" s="210" t="s">
        <v>492</v>
      </c>
      <c r="I58" s="212"/>
      <c r="J58" s="204">
        <f>J59</f>
        <v>0</v>
      </c>
      <c r="K58" s="424"/>
      <c r="L58" s="486"/>
    </row>
    <row r="59" spans="1:12" ht="21" customHeight="1" hidden="1">
      <c r="A59" s="44"/>
      <c r="B59" s="62"/>
      <c r="C59" s="196" t="s">
        <v>541</v>
      </c>
      <c r="D59" s="209" t="s">
        <v>296</v>
      </c>
      <c r="E59" s="210" t="s">
        <v>233</v>
      </c>
      <c r="F59" s="210" t="s">
        <v>9</v>
      </c>
      <c r="G59" s="210"/>
      <c r="H59" s="210" t="s">
        <v>540</v>
      </c>
      <c r="I59" s="212"/>
      <c r="J59" s="204">
        <f>J60</f>
        <v>0</v>
      </c>
      <c r="K59" s="424"/>
      <c r="L59" s="486"/>
    </row>
    <row r="60" spans="1:12" ht="21" customHeight="1" hidden="1">
      <c r="A60" s="44"/>
      <c r="B60" s="62"/>
      <c r="C60" s="196" t="s">
        <v>155</v>
      </c>
      <c r="D60" s="209" t="s">
        <v>296</v>
      </c>
      <c r="E60" s="210" t="s">
        <v>233</v>
      </c>
      <c r="F60" s="210" t="s">
        <v>9</v>
      </c>
      <c r="G60" s="210"/>
      <c r="H60" s="210" t="s">
        <v>540</v>
      </c>
      <c r="I60" s="212" t="s">
        <v>154</v>
      </c>
      <c r="J60" s="204">
        <v>0</v>
      </c>
      <c r="K60" s="424"/>
      <c r="L60" s="486"/>
    </row>
    <row r="61" spans="1:12" ht="20.25" customHeight="1">
      <c r="A61" s="44"/>
      <c r="B61" s="62"/>
      <c r="C61" s="200" t="s">
        <v>268</v>
      </c>
      <c r="D61" s="209" t="s">
        <v>296</v>
      </c>
      <c r="E61" s="210" t="s">
        <v>233</v>
      </c>
      <c r="F61" s="210" t="s">
        <v>227</v>
      </c>
      <c r="G61" s="210"/>
      <c r="H61" s="210"/>
      <c r="I61" s="212"/>
      <c r="J61" s="204">
        <f>J62</f>
        <v>30</v>
      </c>
      <c r="K61" s="424"/>
      <c r="L61" s="486"/>
    </row>
    <row r="62" spans="1:12" ht="23.25" customHeight="1">
      <c r="A62" s="44"/>
      <c r="B62" s="62"/>
      <c r="C62" s="351" t="s">
        <v>193</v>
      </c>
      <c r="D62" s="209" t="s">
        <v>296</v>
      </c>
      <c r="E62" s="210" t="s">
        <v>233</v>
      </c>
      <c r="F62" s="210" t="s">
        <v>227</v>
      </c>
      <c r="G62" s="210" t="s">
        <v>240</v>
      </c>
      <c r="H62" s="210" t="s">
        <v>435</v>
      </c>
      <c r="I62" s="212"/>
      <c r="J62" s="204">
        <f>J63</f>
        <v>30</v>
      </c>
      <c r="K62" s="424"/>
      <c r="L62" s="486"/>
    </row>
    <row r="63" spans="1:12" ht="17.25" customHeight="1">
      <c r="A63" s="44"/>
      <c r="B63" s="62"/>
      <c r="C63" s="246" t="s">
        <v>15</v>
      </c>
      <c r="D63" s="209" t="s">
        <v>296</v>
      </c>
      <c r="E63" s="210" t="s">
        <v>233</v>
      </c>
      <c r="F63" s="210" t="s">
        <v>227</v>
      </c>
      <c r="G63" s="210" t="s">
        <v>242</v>
      </c>
      <c r="H63" s="210" t="s">
        <v>436</v>
      </c>
      <c r="I63" s="212"/>
      <c r="J63" s="248">
        <f>J64</f>
        <v>30</v>
      </c>
      <c r="K63" s="424"/>
      <c r="L63" s="486"/>
    </row>
    <row r="64" spans="1:12" ht="17.25" customHeight="1">
      <c r="A64" s="44"/>
      <c r="B64" s="62"/>
      <c r="C64" s="246" t="s">
        <v>268</v>
      </c>
      <c r="D64" s="209" t="s">
        <v>296</v>
      </c>
      <c r="E64" s="210" t="s">
        <v>233</v>
      </c>
      <c r="F64" s="210" t="s">
        <v>227</v>
      </c>
      <c r="G64" s="210"/>
      <c r="H64" s="210" t="s">
        <v>437</v>
      </c>
      <c r="I64" s="212"/>
      <c r="J64" s="248">
        <f>J65</f>
        <v>30</v>
      </c>
      <c r="K64" s="424"/>
      <c r="L64" s="486"/>
    </row>
    <row r="65" spans="1:12" ht="20.25" customHeight="1">
      <c r="A65" s="44"/>
      <c r="B65" s="62"/>
      <c r="C65" s="253" t="s">
        <v>241</v>
      </c>
      <c r="D65" s="209" t="s">
        <v>296</v>
      </c>
      <c r="E65" s="210" t="s">
        <v>233</v>
      </c>
      <c r="F65" s="210" t="s">
        <v>227</v>
      </c>
      <c r="G65" s="210"/>
      <c r="H65" s="210" t="s">
        <v>438</v>
      </c>
      <c r="I65" s="212"/>
      <c r="J65" s="204">
        <f>J66</f>
        <v>30</v>
      </c>
      <c r="K65" s="424"/>
      <c r="L65" s="486"/>
    </row>
    <row r="66" spans="1:12" ht="19.5" customHeight="1">
      <c r="A66" s="44"/>
      <c r="B66" s="62"/>
      <c r="C66" s="196" t="s">
        <v>155</v>
      </c>
      <c r="D66" s="209" t="s">
        <v>296</v>
      </c>
      <c r="E66" s="210" t="s">
        <v>233</v>
      </c>
      <c r="F66" s="210" t="s">
        <v>227</v>
      </c>
      <c r="G66" s="210"/>
      <c r="H66" s="210" t="s">
        <v>438</v>
      </c>
      <c r="I66" s="212" t="s">
        <v>154</v>
      </c>
      <c r="J66" s="204">
        <v>30</v>
      </c>
      <c r="K66" s="424"/>
      <c r="L66" s="486"/>
    </row>
    <row r="67" spans="1:12" ht="19.5" customHeight="1">
      <c r="A67" s="44"/>
      <c r="B67" s="62"/>
      <c r="C67" s="196" t="s">
        <v>269</v>
      </c>
      <c r="D67" s="209" t="s">
        <v>296</v>
      </c>
      <c r="E67" s="210" t="s">
        <v>233</v>
      </c>
      <c r="F67" s="210" t="s">
        <v>243</v>
      </c>
      <c r="G67" s="210"/>
      <c r="H67" s="210"/>
      <c r="I67" s="210"/>
      <c r="J67" s="204">
        <f>J68+J76</f>
        <v>449.8</v>
      </c>
      <c r="K67" s="424"/>
      <c r="L67" s="486"/>
    </row>
    <row r="68" spans="1:12" ht="36.75" customHeight="1">
      <c r="A68" s="44"/>
      <c r="B68" s="62"/>
      <c r="C68" s="199" t="s">
        <v>74</v>
      </c>
      <c r="D68" s="209" t="s">
        <v>296</v>
      </c>
      <c r="E68" s="210" t="s">
        <v>233</v>
      </c>
      <c r="F68" s="210" t="s">
        <v>243</v>
      </c>
      <c r="G68" s="210" t="s">
        <v>246</v>
      </c>
      <c r="H68" s="210" t="s">
        <v>374</v>
      </c>
      <c r="I68" s="215"/>
      <c r="J68" s="204">
        <f>J69</f>
        <v>85</v>
      </c>
      <c r="K68" s="424"/>
      <c r="L68" s="486"/>
    </row>
    <row r="69" spans="1:12" ht="18.75">
      <c r="A69" s="44"/>
      <c r="B69" s="62"/>
      <c r="C69" s="196" t="s">
        <v>488</v>
      </c>
      <c r="D69" s="209" t="s">
        <v>296</v>
      </c>
      <c r="E69" s="210" t="s">
        <v>233</v>
      </c>
      <c r="F69" s="210" t="s">
        <v>243</v>
      </c>
      <c r="G69" s="210" t="s">
        <v>247</v>
      </c>
      <c r="H69" s="210" t="s">
        <v>375</v>
      </c>
      <c r="I69" s="215"/>
      <c r="J69" s="248">
        <f>J70+J73+J75</f>
        <v>85</v>
      </c>
      <c r="K69" s="424"/>
      <c r="L69" s="486"/>
    </row>
    <row r="70" spans="1:12" ht="56.25">
      <c r="A70" s="44"/>
      <c r="B70" s="62"/>
      <c r="C70" s="246" t="s">
        <v>402</v>
      </c>
      <c r="D70" s="209" t="s">
        <v>296</v>
      </c>
      <c r="E70" s="210" t="s">
        <v>233</v>
      </c>
      <c r="F70" s="210" t="s">
        <v>243</v>
      </c>
      <c r="G70" s="210"/>
      <c r="H70" s="210" t="s">
        <v>376</v>
      </c>
      <c r="I70" s="215"/>
      <c r="J70" s="329">
        <f>J71</f>
        <v>85</v>
      </c>
      <c r="K70" s="424"/>
      <c r="L70" s="486"/>
    </row>
    <row r="71" spans="1:19" ht="37.5" customHeight="1">
      <c r="A71" s="44"/>
      <c r="B71" s="62"/>
      <c r="C71" s="399" t="s">
        <v>16</v>
      </c>
      <c r="D71" s="400" t="s">
        <v>296</v>
      </c>
      <c r="E71" s="401" t="s">
        <v>233</v>
      </c>
      <c r="F71" s="401" t="s">
        <v>243</v>
      </c>
      <c r="G71" s="401"/>
      <c r="H71" s="401" t="s">
        <v>377</v>
      </c>
      <c r="I71" s="547"/>
      <c r="J71" s="406">
        <f>J72</f>
        <v>85</v>
      </c>
      <c r="K71" s="424"/>
      <c r="L71" s="486"/>
      <c r="S71" s="548"/>
    </row>
    <row r="72" spans="1:19" ht="39.75" customHeight="1">
      <c r="A72" s="44"/>
      <c r="B72" s="62"/>
      <c r="C72" s="399" t="s">
        <v>443</v>
      </c>
      <c r="D72" s="400" t="s">
        <v>296</v>
      </c>
      <c r="E72" s="401" t="s">
        <v>233</v>
      </c>
      <c r="F72" s="401" t="s">
        <v>243</v>
      </c>
      <c r="G72" s="401"/>
      <c r="H72" s="401" t="s">
        <v>377</v>
      </c>
      <c r="I72" s="547" t="s">
        <v>152</v>
      </c>
      <c r="J72" s="406">
        <f>35+50</f>
        <v>85</v>
      </c>
      <c r="K72" s="424"/>
      <c r="L72" s="486"/>
      <c r="S72" s="548"/>
    </row>
    <row r="73" spans="1:19" ht="27" customHeight="1" hidden="1">
      <c r="A73" s="44"/>
      <c r="B73" s="62"/>
      <c r="C73" s="399" t="s">
        <v>613</v>
      </c>
      <c r="D73" s="400" t="s">
        <v>296</v>
      </c>
      <c r="E73" s="401" t="s">
        <v>233</v>
      </c>
      <c r="F73" s="401" t="s">
        <v>243</v>
      </c>
      <c r="G73" s="401"/>
      <c r="H73" s="401" t="s">
        <v>695</v>
      </c>
      <c r="I73" s="547"/>
      <c r="J73" s="406">
        <v>0</v>
      </c>
      <c r="K73" s="424"/>
      <c r="L73" s="486"/>
      <c r="S73" s="548"/>
    </row>
    <row r="74" spans="1:19" ht="45" customHeight="1" hidden="1">
      <c r="A74" s="44"/>
      <c r="B74" s="62"/>
      <c r="C74" s="399" t="s">
        <v>482</v>
      </c>
      <c r="D74" s="400" t="s">
        <v>296</v>
      </c>
      <c r="E74" s="401" t="s">
        <v>233</v>
      </c>
      <c r="F74" s="401" t="s">
        <v>243</v>
      </c>
      <c r="G74" s="401"/>
      <c r="H74" s="401" t="s">
        <v>694</v>
      </c>
      <c r="I74" s="547"/>
      <c r="J74" s="406">
        <f>J75</f>
        <v>0</v>
      </c>
      <c r="K74" s="424"/>
      <c r="L74" s="486"/>
      <c r="S74" s="548"/>
    </row>
    <row r="75" spans="1:19" ht="39.75" customHeight="1" hidden="1">
      <c r="A75" s="44"/>
      <c r="B75" s="62"/>
      <c r="C75" s="399" t="s">
        <v>583</v>
      </c>
      <c r="D75" s="400" t="s">
        <v>296</v>
      </c>
      <c r="E75" s="401" t="s">
        <v>233</v>
      </c>
      <c r="F75" s="401" t="s">
        <v>243</v>
      </c>
      <c r="G75" s="401"/>
      <c r="H75" s="401" t="s">
        <v>694</v>
      </c>
      <c r="I75" s="547" t="s">
        <v>582</v>
      </c>
      <c r="J75" s="406">
        <v>0</v>
      </c>
      <c r="K75" s="424"/>
      <c r="L75" s="486"/>
      <c r="S75" s="548"/>
    </row>
    <row r="76" spans="1:19" ht="40.5" customHeight="1">
      <c r="A76" s="44"/>
      <c r="B76" s="62"/>
      <c r="C76" s="399" t="s">
        <v>72</v>
      </c>
      <c r="D76" s="400" t="s">
        <v>296</v>
      </c>
      <c r="E76" s="401" t="s">
        <v>233</v>
      </c>
      <c r="F76" s="401" t="s">
        <v>243</v>
      </c>
      <c r="G76" s="402" t="s">
        <v>298</v>
      </c>
      <c r="H76" s="401" t="s">
        <v>406</v>
      </c>
      <c r="I76" s="402"/>
      <c r="J76" s="406">
        <f>J78</f>
        <v>364.8</v>
      </c>
      <c r="K76" s="424"/>
      <c r="L76" s="486"/>
      <c r="S76" s="548"/>
    </row>
    <row r="77" spans="1:12" ht="37.5" hidden="1">
      <c r="A77" s="44"/>
      <c r="B77" s="62"/>
      <c r="C77" s="252" t="s">
        <v>299</v>
      </c>
      <c r="D77" s="209" t="s">
        <v>296</v>
      </c>
      <c r="E77" s="210" t="s">
        <v>233</v>
      </c>
      <c r="F77" s="210" t="s">
        <v>243</v>
      </c>
      <c r="G77" s="212" t="s">
        <v>300</v>
      </c>
      <c r="H77" s="210"/>
      <c r="I77" s="212" t="s">
        <v>18</v>
      </c>
      <c r="J77" s="204"/>
      <c r="K77" s="424"/>
      <c r="L77" s="486"/>
    </row>
    <row r="78" spans="1:12" ht="24" customHeight="1">
      <c r="A78" s="44"/>
      <c r="B78" s="62"/>
      <c r="C78" s="196" t="s">
        <v>488</v>
      </c>
      <c r="D78" s="209" t="s">
        <v>296</v>
      </c>
      <c r="E78" s="210" t="s">
        <v>233</v>
      </c>
      <c r="F78" s="210" t="s">
        <v>243</v>
      </c>
      <c r="G78" s="212" t="s">
        <v>2</v>
      </c>
      <c r="H78" s="210" t="s">
        <v>407</v>
      </c>
      <c r="I78" s="212"/>
      <c r="J78" s="204">
        <f>J79+J85+J88+J92</f>
        <v>364.8</v>
      </c>
      <c r="K78" s="424"/>
      <c r="L78" s="486"/>
    </row>
    <row r="79" spans="1:12" ht="24" customHeight="1">
      <c r="A79" s="44"/>
      <c r="B79" s="62"/>
      <c r="C79" s="196" t="s">
        <v>12</v>
      </c>
      <c r="D79" s="209" t="s">
        <v>296</v>
      </c>
      <c r="E79" s="210" t="s">
        <v>233</v>
      </c>
      <c r="F79" s="210" t="s">
        <v>243</v>
      </c>
      <c r="G79" s="212"/>
      <c r="H79" s="210" t="s">
        <v>411</v>
      </c>
      <c r="I79" s="212"/>
      <c r="J79" s="204">
        <f>J82+J80</f>
        <v>324.8</v>
      </c>
      <c r="K79" s="424"/>
      <c r="L79" s="486"/>
    </row>
    <row r="80" spans="1:12" ht="40.5" customHeight="1">
      <c r="A80" s="44"/>
      <c r="B80" s="62"/>
      <c r="C80" s="196" t="s">
        <v>530</v>
      </c>
      <c r="D80" s="209" t="s">
        <v>296</v>
      </c>
      <c r="E80" s="210" t="s">
        <v>233</v>
      </c>
      <c r="F80" s="210" t="s">
        <v>243</v>
      </c>
      <c r="G80" s="212"/>
      <c r="H80" s="210" t="s">
        <v>472</v>
      </c>
      <c r="I80" s="212"/>
      <c r="J80" s="204">
        <f>J81</f>
        <v>300</v>
      </c>
      <c r="K80" s="424"/>
      <c r="L80" s="486"/>
    </row>
    <row r="81" spans="1:12" ht="37.5" customHeight="1">
      <c r="A81" s="44"/>
      <c r="B81" s="62"/>
      <c r="C81" s="196" t="s">
        <v>443</v>
      </c>
      <c r="D81" s="209" t="s">
        <v>296</v>
      </c>
      <c r="E81" s="210" t="s">
        <v>233</v>
      </c>
      <c r="F81" s="210" t="s">
        <v>243</v>
      </c>
      <c r="G81" s="212"/>
      <c r="H81" s="210" t="s">
        <v>472</v>
      </c>
      <c r="I81" s="212" t="s">
        <v>152</v>
      </c>
      <c r="J81" s="204">
        <v>300</v>
      </c>
      <c r="K81" s="424"/>
      <c r="L81" s="487"/>
    </row>
    <row r="82" spans="1:12" ht="37.5">
      <c r="A82" s="44"/>
      <c r="B82" s="62"/>
      <c r="C82" s="247" t="s">
        <v>194</v>
      </c>
      <c r="D82" s="209" t="s">
        <v>296</v>
      </c>
      <c r="E82" s="210" t="s">
        <v>233</v>
      </c>
      <c r="F82" s="210" t="s">
        <v>243</v>
      </c>
      <c r="G82" s="212" t="s">
        <v>303</v>
      </c>
      <c r="H82" s="210" t="s">
        <v>417</v>
      </c>
      <c r="I82" s="212"/>
      <c r="J82" s="204">
        <f>J83</f>
        <v>24.80000000000001</v>
      </c>
      <c r="K82" s="424"/>
      <c r="L82" s="486"/>
    </row>
    <row r="83" spans="1:12" ht="38.25" customHeight="1">
      <c r="A83" s="44"/>
      <c r="B83" s="62"/>
      <c r="C83" s="196" t="s">
        <v>443</v>
      </c>
      <c r="D83" s="209" t="s">
        <v>296</v>
      </c>
      <c r="E83" s="210" t="s">
        <v>233</v>
      </c>
      <c r="F83" s="210" t="s">
        <v>243</v>
      </c>
      <c r="G83" s="212" t="s">
        <v>314</v>
      </c>
      <c r="H83" s="210" t="s">
        <v>417</v>
      </c>
      <c r="I83" s="212" t="s">
        <v>152</v>
      </c>
      <c r="J83" s="204">
        <f>58.1+2.7+15-51</f>
        <v>24.80000000000001</v>
      </c>
      <c r="K83" s="424"/>
      <c r="L83" s="486"/>
    </row>
    <row r="84" spans="1:12" ht="18.75" hidden="1">
      <c r="A84" s="44"/>
      <c r="B84" s="62"/>
      <c r="C84" s="247" t="s">
        <v>288</v>
      </c>
      <c r="D84" s="214" t="s">
        <v>296</v>
      </c>
      <c r="E84" s="212" t="s">
        <v>233</v>
      </c>
      <c r="F84" s="212" t="s">
        <v>243</v>
      </c>
      <c r="G84" s="212" t="s">
        <v>314</v>
      </c>
      <c r="H84" s="210" t="s">
        <v>287</v>
      </c>
      <c r="I84" s="212"/>
      <c r="J84" s="204"/>
      <c r="K84" s="424"/>
      <c r="L84" s="486"/>
    </row>
    <row r="85" spans="1:12" ht="18.75" hidden="1">
      <c r="A85" s="44"/>
      <c r="B85" s="62"/>
      <c r="C85" s="247" t="s">
        <v>415</v>
      </c>
      <c r="D85" s="214" t="s">
        <v>296</v>
      </c>
      <c r="E85" s="212" t="s">
        <v>233</v>
      </c>
      <c r="F85" s="212" t="s">
        <v>243</v>
      </c>
      <c r="G85" s="212"/>
      <c r="H85" s="210" t="s">
        <v>414</v>
      </c>
      <c r="I85" s="212"/>
      <c r="J85" s="204">
        <f>J86</f>
        <v>0</v>
      </c>
      <c r="K85" s="424"/>
      <c r="L85" s="486"/>
    </row>
    <row r="86" spans="1:12" ht="23.25" customHeight="1" hidden="1">
      <c r="A86" s="44"/>
      <c r="B86" s="62"/>
      <c r="C86" s="247" t="s">
        <v>30</v>
      </c>
      <c r="D86" s="209" t="s">
        <v>296</v>
      </c>
      <c r="E86" s="210" t="s">
        <v>233</v>
      </c>
      <c r="F86" s="210" t="s">
        <v>243</v>
      </c>
      <c r="G86" s="212" t="s">
        <v>2</v>
      </c>
      <c r="H86" s="210" t="s">
        <v>416</v>
      </c>
      <c r="I86" s="212"/>
      <c r="J86" s="204">
        <f>J87</f>
        <v>0</v>
      </c>
      <c r="K86" s="424"/>
      <c r="L86" s="486"/>
    </row>
    <row r="87" spans="1:12" ht="37.5" customHeight="1" hidden="1">
      <c r="A87" s="44"/>
      <c r="B87" s="195"/>
      <c r="C87" s="196" t="s">
        <v>443</v>
      </c>
      <c r="D87" s="209" t="s">
        <v>296</v>
      </c>
      <c r="E87" s="210" t="s">
        <v>233</v>
      </c>
      <c r="F87" s="210" t="s">
        <v>243</v>
      </c>
      <c r="G87" s="212" t="s">
        <v>2</v>
      </c>
      <c r="H87" s="210" t="s">
        <v>416</v>
      </c>
      <c r="I87" s="212" t="s">
        <v>152</v>
      </c>
      <c r="J87" s="204">
        <f>1-1</f>
        <v>0</v>
      </c>
      <c r="K87" s="424"/>
      <c r="L87" s="486"/>
    </row>
    <row r="88" spans="1:12" ht="39.75" customHeight="1">
      <c r="A88" s="44"/>
      <c r="B88" s="195"/>
      <c r="C88" s="196" t="s">
        <v>475</v>
      </c>
      <c r="D88" s="209" t="s">
        <v>296</v>
      </c>
      <c r="E88" s="210" t="s">
        <v>233</v>
      </c>
      <c r="F88" s="210" t="s">
        <v>243</v>
      </c>
      <c r="G88" s="212"/>
      <c r="H88" s="210" t="s">
        <v>473</v>
      </c>
      <c r="I88" s="212"/>
      <c r="J88" s="204">
        <f>J89</f>
        <v>40</v>
      </c>
      <c r="K88" s="424"/>
      <c r="L88" s="488"/>
    </row>
    <row r="89" spans="1:12" ht="18.75">
      <c r="A89" s="44"/>
      <c r="B89" s="195"/>
      <c r="C89" s="246" t="s">
        <v>476</v>
      </c>
      <c r="D89" s="209" t="s">
        <v>296</v>
      </c>
      <c r="E89" s="210" t="s">
        <v>233</v>
      </c>
      <c r="F89" s="210" t="s">
        <v>243</v>
      </c>
      <c r="G89" s="210"/>
      <c r="H89" s="210" t="s">
        <v>474</v>
      </c>
      <c r="I89" s="212"/>
      <c r="J89" s="248">
        <f>J90</f>
        <v>40</v>
      </c>
      <c r="K89" s="424"/>
      <c r="L89" s="486"/>
    </row>
    <row r="90" spans="1:12" ht="40.5" customHeight="1">
      <c r="A90" s="44"/>
      <c r="B90" s="62"/>
      <c r="C90" s="196" t="s">
        <v>443</v>
      </c>
      <c r="D90" s="209" t="s">
        <v>296</v>
      </c>
      <c r="E90" s="210" t="s">
        <v>233</v>
      </c>
      <c r="F90" s="210" t="s">
        <v>243</v>
      </c>
      <c r="G90" s="210" t="s">
        <v>314</v>
      </c>
      <c r="H90" s="210" t="s">
        <v>474</v>
      </c>
      <c r="I90" s="212" t="s">
        <v>152</v>
      </c>
      <c r="J90" s="329">
        <v>40</v>
      </c>
      <c r="K90" s="489"/>
      <c r="L90" s="486"/>
    </row>
    <row r="91" spans="1:12" ht="25.5" customHeight="1" hidden="1">
      <c r="A91" s="44"/>
      <c r="B91" s="62"/>
      <c r="C91" s="196" t="s">
        <v>613</v>
      </c>
      <c r="D91" s="209" t="s">
        <v>296</v>
      </c>
      <c r="E91" s="210" t="s">
        <v>233</v>
      </c>
      <c r="F91" s="210" t="s">
        <v>243</v>
      </c>
      <c r="G91" s="210"/>
      <c r="H91" s="210" t="s">
        <v>612</v>
      </c>
      <c r="I91" s="212"/>
      <c r="J91" s="329">
        <f>J92</f>
        <v>0</v>
      </c>
      <c r="K91" s="489"/>
      <c r="L91" s="486"/>
    </row>
    <row r="92" spans="1:12" ht="28.5" customHeight="1" hidden="1">
      <c r="A92" s="44"/>
      <c r="B92" s="62"/>
      <c r="C92" s="196" t="s">
        <v>482</v>
      </c>
      <c r="D92" s="209" t="s">
        <v>296</v>
      </c>
      <c r="E92" s="210" t="s">
        <v>233</v>
      </c>
      <c r="F92" s="210" t="s">
        <v>243</v>
      </c>
      <c r="G92" s="210"/>
      <c r="H92" s="210" t="s">
        <v>611</v>
      </c>
      <c r="I92" s="212"/>
      <c r="J92" s="329">
        <f>J93</f>
        <v>0</v>
      </c>
      <c r="K92" s="489"/>
      <c r="L92" s="486"/>
    </row>
    <row r="93" spans="1:12" ht="24.75" customHeight="1" hidden="1">
      <c r="A93" s="44"/>
      <c r="B93" s="62"/>
      <c r="C93" s="196" t="s">
        <v>155</v>
      </c>
      <c r="D93" s="209" t="s">
        <v>296</v>
      </c>
      <c r="E93" s="210" t="s">
        <v>233</v>
      </c>
      <c r="F93" s="210" t="s">
        <v>243</v>
      </c>
      <c r="G93" s="210"/>
      <c r="H93" s="210" t="s">
        <v>611</v>
      </c>
      <c r="I93" s="212" t="s">
        <v>154</v>
      </c>
      <c r="J93" s="329">
        <v>0</v>
      </c>
      <c r="K93" s="489"/>
      <c r="L93" s="486"/>
    </row>
    <row r="94" spans="1:12" ht="20.25" customHeight="1">
      <c r="A94" s="44"/>
      <c r="B94" s="75"/>
      <c r="C94" s="258" t="s">
        <v>264</v>
      </c>
      <c r="D94" s="207" t="s">
        <v>296</v>
      </c>
      <c r="E94" s="208" t="s">
        <v>234</v>
      </c>
      <c r="F94" s="208"/>
      <c r="G94" s="208"/>
      <c r="H94" s="208"/>
      <c r="I94" s="208"/>
      <c r="J94" s="241">
        <f>J95</f>
        <v>215.6</v>
      </c>
      <c r="K94" s="424"/>
      <c r="L94" s="486"/>
    </row>
    <row r="95" spans="1:12" ht="17.25" customHeight="1">
      <c r="A95" s="44"/>
      <c r="B95" s="62"/>
      <c r="C95" s="253" t="s">
        <v>265</v>
      </c>
      <c r="D95" s="209" t="s">
        <v>296</v>
      </c>
      <c r="E95" s="210" t="s">
        <v>234</v>
      </c>
      <c r="F95" s="210" t="s">
        <v>235</v>
      </c>
      <c r="G95" s="210"/>
      <c r="H95" s="210"/>
      <c r="I95" s="212"/>
      <c r="J95" s="197">
        <f>J96</f>
        <v>215.6</v>
      </c>
      <c r="K95" s="424"/>
      <c r="L95" s="486"/>
    </row>
    <row r="96" spans="1:12" ht="39" customHeight="1">
      <c r="A96" s="44"/>
      <c r="B96" s="62"/>
      <c r="C96" s="220" t="s">
        <v>72</v>
      </c>
      <c r="D96" s="209" t="s">
        <v>296</v>
      </c>
      <c r="E96" s="210" t="s">
        <v>234</v>
      </c>
      <c r="F96" s="210" t="s">
        <v>235</v>
      </c>
      <c r="G96" s="210" t="s">
        <v>274</v>
      </c>
      <c r="H96" s="210" t="s">
        <v>406</v>
      </c>
      <c r="I96" s="212"/>
      <c r="J96" s="197">
        <f>J97</f>
        <v>215.6</v>
      </c>
      <c r="K96" s="424"/>
      <c r="L96" s="486"/>
    </row>
    <row r="97" spans="1:12" ht="18.75">
      <c r="A97" s="44"/>
      <c r="B97" s="62"/>
      <c r="C97" s="196" t="s">
        <v>488</v>
      </c>
      <c r="D97" s="209" t="s">
        <v>296</v>
      </c>
      <c r="E97" s="210" t="s">
        <v>234</v>
      </c>
      <c r="F97" s="210" t="s">
        <v>235</v>
      </c>
      <c r="G97" s="210" t="s">
        <v>259</v>
      </c>
      <c r="H97" s="210" t="s">
        <v>407</v>
      </c>
      <c r="I97" s="212"/>
      <c r="J97" s="240">
        <f>J98</f>
        <v>215.6</v>
      </c>
      <c r="K97" s="424"/>
      <c r="L97" s="486"/>
    </row>
    <row r="98" spans="1:12" ht="25.5" customHeight="1">
      <c r="A98" s="44"/>
      <c r="B98" s="62"/>
      <c r="C98" s="196" t="s">
        <v>12</v>
      </c>
      <c r="D98" s="209" t="s">
        <v>296</v>
      </c>
      <c r="E98" s="210" t="s">
        <v>234</v>
      </c>
      <c r="F98" s="210" t="s">
        <v>235</v>
      </c>
      <c r="G98" s="210"/>
      <c r="H98" s="210" t="s">
        <v>411</v>
      </c>
      <c r="I98" s="212"/>
      <c r="J98" s="240">
        <f>J99</f>
        <v>215.6</v>
      </c>
      <c r="K98" s="424"/>
      <c r="L98" s="486"/>
    </row>
    <row r="99" spans="1:12" ht="37.5">
      <c r="A99" s="44"/>
      <c r="B99" s="62"/>
      <c r="C99" s="252" t="s">
        <v>258</v>
      </c>
      <c r="D99" s="209" t="s">
        <v>296</v>
      </c>
      <c r="E99" s="210" t="s">
        <v>234</v>
      </c>
      <c r="F99" s="210" t="s">
        <v>235</v>
      </c>
      <c r="G99" s="210" t="s">
        <v>259</v>
      </c>
      <c r="H99" s="210" t="s">
        <v>418</v>
      </c>
      <c r="I99" s="212"/>
      <c r="J99" s="370">
        <f>J100+J101</f>
        <v>215.6</v>
      </c>
      <c r="K99" s="424"/>
      <c r="L99" s="486"/>
    </row>
    <row r="100" spans="1:12" ht="57.75" customHeight="1">
      <c r="A100" s="44"/>
      <c r="B100" s="62"/>
      <c r="C100" s="220" t="s">
        <v>150</v>
      </c>
      <c r="D100" s="209" t="s">
        <v>296</v>
      </c>
      <c r="E100" s="210" t="s">
        <v>234</v>
      </c>
      <c r="F100" s="210" t="s">
        <v>235</v>
      </c>
      <c r="G100" s="210" t="s">
        <v>259</v>
      </c>
      <c r="H100" s="210" t="s">
        <v>418</v>
      </c>
      <c r="I100" s="212" t="s">
        <v>151</v>
      </c>
      <c r="J100" s="197">
        <v>214.6</v>
      </c>
      <c r="K100" s="424"/>
      <c r="L100" s="486"/>
    </row>
    <row r="101" spans="1:12" ht="40.5" customHeight="1">
      <c r="A101" s="44"/>
      <c r="B101" s="62"/>
      <c r="C101" s="196" t="s">
        <v>443</v>
      </c>
      <c r="D101" s="209" t="s">
        <v>296</v>
      </c>
      <c r="E101" s="210" t="s">
        <v>234</v>
      </c>
      <c r="F101" s="210" t="s">
        <v>235</v>
      </c>
      <c r="G101" s="210" t="s">
        <v>259</v>
      </c>
      <c r="H101" s="210" t="s">
        <v>418</v>
      </c>
      <c r="I101" s="213" t="s">
        <v>152</v>
      </c>
      <c r="J101" s="231">
        <v>1</v>
      </c>
      <c r="K101" s="424"/>
      <c r="L101" s="486"/>
    </row>
    <row r="102" spans="1:12" ht="23.25" customHeight="1">
      <c r="A102" s="44"/>
      <c r="B102" s="79"/>
      <c r="C102" s="258" t="s">
        <v>270</v>
      </c>
      <c r="D102" s="207" t="s">
        <v>296</v>
      </c>
      <c r="E102" s="208" t="s">
        <v>235</v>
      </c>
      <c r="F102" s="208"/>
      <c r="G102" s="208"/>
      <c r="H102" s="208"/>
      <c r="I102" s="208"/>
      <c r="J102" s="241">
        <f>J103+J113+J123</f>
        <v>50</v>
      </c>
      <c r="K102" s="424"/>
      <c r="L102" s="486"/>
    </row>
    <row r="103" spans="1:12" ht="33.75" customHeight="1" hidden="1">
      <c r="A103" s="44"/>
      <c r="B103" s="62"/>
      <c r="C103" s="253" t="s">
        <v>260</v>
      </c>
      <c r="D103" s="209" t="s">
        <v>296</v>
      </c>
      <c r="E103" s="210" t="s">
        <v>235</v>
      </c>
      <c r="F103" s="210" t="s">
        <v>229</v>
      </c>
      <c r="G103" s="210"/>
      <c r="H103" s="210"/>
      <c r="I103" s="212"/>
      <c r="J103" s="197">
        <f>J104</f>
        <v>0</v>
      </c>
      <c r="K103" s="424"/>
      <c r="L103" s="486"/>
    </row>
    <row r="104" spans="1:12" ht="35.25" customHeight="1" hidden="1">
      <c r="A104" s="44"/>
      <c r="B104" s="62"/>
      <c r="C104" s="254" t="s">
        <v>69</v>
      </c>
      <c r="D104" s="209" t="s">
        <v>296</v>
      </c>
      <c r="E104" s="210" t="s">
        <v>235</v>
      </c>
      <c r="F104" s="210" t="s">
        <v>229</v>
      </c>
      <c r="G104" s="210" t="s">
        <v>298</v>
      </c>
      <c r="H104" s="210" t="s">
        <v>371</v>
      </c>
      <c r="I104" s="212"/>
      <c r="J104" s="240">
        <f>J105</f>
        <v>0</v>
      </c>
      <c r="K104" s="424"/>
      <c r="L104" s="486"/>
    </row>
    <row r="105" spans="1:12" ht="17.25" customHeight="1" hidden="1">
      <c r="A105" s="44"/>
      <c r="B105" s="62"/>
      <c r="C105" s="196" t="s">
        <v>488</v>
      </c>
      <c r="D105" s="209" t="s">
        <v>296</v>
      </c>
      <c r="E105" s="210" t="s">
        <v>235</v>
      </c>
      <c r="F105" s="210" t="s">
        <v>229</v>
      </c>
      <c r="G105" s="210" t="s">
        <v>300</v>
      </c>
      <c r="H105" s="210" t="s">
        <v>372</v>
      </c>
      <c r="I105" s="212"/>
      <c r="J105" s="240">
        <f>J106</f>
        <v>0</v>
      </c>
      <c r="K105" s="424"/>
      <c r="L105" s="486"/>
    </row>
    <row r="106" spans="1:12" ht="48.75" customHeight="1" hidden="1">
      <c r="A106" s="44"/>
      <c r="B106" s="62"/>
      <c r="C106" s="200" t="s">
        <v>398</v>
      </c>
      <c r="D106" s="209" t="s">
        <v>296</v>
      </c>
      <c r="E106" s="210" t="s">
        <v>235</v>
      </c>
      <c r="F106" s="210" t="s">
        <v>229</v>
      </c>
      <c r="G106" s="210"/>
      <c r="H106" s="210" t="s">
        <v>373</v>
      </c>
      <c r="I106" s="212"/>
      <c r="J106" s="240">
        <f>J109+J111+J108</f>
        <v>0</v>
      </c>
      <c r="K106" s="424"/>
      <c r="L106" s="486"/>
    </row>
    <row r="107" spans="1:12" ht="43.5" customHeight="1" hidden="1">
      <c r="A107" s="44"/>
      <c r="B107" s="62"/>
      <c r="C107" s="479" t="s">
        <v>638</v>
      </c>
      <c r="D107" s="400" t="s">
        <v>296</v>
      </c>
      <c r="E107" s="401" t="s">
        <v>235</v>
      </c>
      <c r="F107" s="401" t="s">
        <v>229</v>
      </c>
      <c r="G107" s="401"/>
      <c r="H107" s="401" t="s">
        <v>639</v>
      </c>
      <c r="I107" s="402"/>
      <c r="J107" s="481">
        <f>J108</f>
        <v>0</v>
      </c>
      <c r="K107" s="424"/>
      <c r="L107" s="486"/>
    </row>
    <row r="108" spans="1:12" ht="42.75" customHeight="1" hidden="1">
      <c r="A108" s="44"/>
      <c r="B108" s="62"/>
      <c r="C108" s="479" t="s">
        <v>443</v>
      </c>
      <c r="D108" s="400" t="s">
        <v>296</v>
      </c>
      <c r="E108" s="401" t="s">
        <v>235</v>
      </c>
      <c r="F108" s="401" t="s">
        <v>229</v>
      </c>
      <c r="G108" s="401"/>
      <c r="H108" s="401" t="s">
        <v>639</v>
      </c>
      <c r="I108" s="402" t="s">
        <v>152</v>
      </c>
      <c r="J108" s="481">
        <v>0</v>
      </c>
      <c r="K108" s="424"/>
      <c r="L108" s="486"/>
    </row>
    <row r="109" spans="1:12" ht="21" customHeight="1" hidden="1">
      <c r="A109" s="44"/>
      <c r="B109" s="62"/>
      <c r="C109" s="200" t="s">
        <v>592</v>
      </c>
      <c r="D109" s="209" t="s">
        <v>296</v>
      </c>
      <c r="E109" s="210" t="s">
        <v>235</v>
      </c>
      <c r="F109" s="210" t="s">
        <v>229</v>
      </c>
      <c r="G109" s="210" t="s">
        <v>310</v>
      </c>
      <c r="H109" s="210" t="s">
        <v>588</v>
      </c>
      <c r="I109" s="212"/>
      <c r="J109" s="240">
        <f>J110</f>
        <v>0</v>
      </c>
      <c r="K109" s="424"/>
      <c r="L109" s="486"/>
    </row>
    <row r="110" spans="1:12" ht="35.25" customHeight="1" hidden="1">
      <c r="A110" s="44"/>
      <c r="B110" s="62"/>
      <c r="C110" s="196" t="s">
        <v>443</v>
      </c>
      <c r="D110" s="209" t="s">
        <v>296</v>
      </c>
      <c r="E110" s="210" t="s">
        <v>235</v>
      </c>
      <c r="F110" s="210" t="s">
        <v>229</v>
      </c>
      <c r="G110" s="210" t="s">
        <v>310</v>
      </c>
      <c r="H110" s="210" t="s">
        <v>588</v>
      </c>
      <c r="I110" s="212" t="s">
        <v>152</v>
      </c>
      <c r="J110" s="234"/>
      <c r="K110" s="490"/>
      <c r="L110" s="491"/>
    </row>
    <row r="111" spans="1:12" ht="58.5" customHeight="1" hidden="1">
      <c r="A111" s="44"/>
      <c r="B111" s="62"/>
      <c r="C111" s="233" t="s">
        <v>599</v>
      </c>
      <c r="D111" s="209" t="s">
        <v>296</v>
      </c>
      <c r="E111" s="210" t="s">
        <v>235</v>
      </c>
      <c r="F111" s="210" t="s">
        <v>229</v>
      </c>
      <c r="G111" s="210"/>
      <c r="H111" s="210" t="s">
        <v>703</v>
      </c>
      <c r="I111" s="212"/>
      <c r="J111" s="234">
        <f>J112</f>
        <v>0</v>
      </c>
      <c r="K111" s="424"/>
      <c r="L111" s="492"/>
    </row>
    <row r="112" spans="1:12" ht="37.5" customHeight="1" hidden="1">
      <c r="A112" s="44"/>
      <c r="B112" s="62"/>
      <c r="C112" s="196" t="s">
        <v>443</v>
      </c>
      <c r="D112" s="209" t="s">
        <v>296</v>
      </c>
      <c r="E112" s="210" t="s">
        <v>235</v>
      </c>
      <c r="F112" s="210" t="s">
        <v>229</v>
      </c>
      <c r="G112" s="210"/>
      <c r="H112" s="210" t="s">
        <v>703</v>
      </c>
      <c r="I112" s="212" t="s">
        <v>152</v>
      </c>
      <c r="J112" s="234">
        <v>0</v>
      </c>
      <c r="K112" s="424"/>
      <c r="L112" s="492"/>
    </row>
    <row r="113" spans="1:12" ht="38.25" customHeight="1">
      <c r="A113" s="44"/>
      <c r="B113" s="62"/>
      <c r="C113" s="196" t="s">
        <v>738</v>
      </c>
      <c r="D113" s="209" t="s">
        <v>296</v>
      </c>
      <c r="E113" s="210" t="s">
        <v>235</v>
      </c>
      <c r="F113" s="210" t="s">
        <v>225</v>
      </c>
      <c r="G113" s="210"/>
      <c r="H113" s="210"/>
      <c r="I113" s="212"/>
      <c r="J113" s="234">
        <f>J114</f>
        <v>50</v>
      </c>
      <c r="K113" s="424"/>
      <c r="L113" s="486"/>
    </row>
    <row r="114" spans="1:12" ht="39" customHeight="1">
      <c r="A114" s="44"/>
      <c r="B114" s="62"/>
      <c r="C114" s="254" t="s">
        <v>69</v>
      </c>
      <c r="D114" s="209" t="s">
        <v>296</v>
      </c>
      <c r="E114" s="210" t="s">
        <v>235</v>
      </c>
      <c r="F114" s="210" t="s">
        <v>225</v>
      </c>
      <c r="G114" s="210" t="s">
        <v>298</v>
      </c>
      <c r="H114" s="210" t="s">
        <v>371</v>
      </c>
      <c r="I114" s="212"/>
      <c r="J114" s="204">
        <f>J116</f>
        <v>50</v>
      </c>
      <c r="K114" s="424"/>
      <c r="L114" s="486"/>
    </row>
    <row r="115" spans="1:12" ht="37.5" hidden="1">
      <c r="A115" s="44"/>
      <c r="B115" s="62"/>
      <c r="C115" s="200" t="s">
        <v>299</v>
      </c>
      <c r="D115" s="209" t="s">
        <v>296</v>
      </c>
      <c r="E115" s="210" t="s">
        <v>235</v>
      </c>
      <c r="F115" s="210" t="s">
        <v>225</v>
      </c>
      <c r="G115" s="210" t="s">
        <v>300</v>
      </c>
      <c r="H115" s="210"/>
      <c r="I115" s="212"/>
      <c r="J115" s="371"/>
      <c r="K115" s="424"/>
      <c r="L115" s="486"/>
    </row>
    <row r="116" spans="1:12" ht="19.5" customHeight="1" hidden="1">
      <c r="A116" s="44"/>
      <c r="B116" s="62"/>
      <c r="C116" s="196" t="s">
        <v>488</v>
      </c>
      <c r="D116" s="209" t="s">
        <v>296</v>
      </c>
      <c r="E116" s="210" t="s">
        <v>235</v>
      </c>
      <c r="F116" s="210" t="s">
        <v>225</v>
      </c>
      <c r="G116" s="210"/>
      <c r="H116" s="210" t="s">
        <v>372</v>
      </c>
      <c r="I116" s="212"/>
      <c r="J116" s="204">
        <f>J120</f>
        <v>50</v>
      </c>
      <c r="K116" s="424"/>
      <c r="L116" s="486"/>
    </row>
    <row r="117" spans="1:12" ht="19.5" customHeight="1" hidden="1">
      <c r="A117" s="44"/>
      <c r="B117" s="62"/>
      <c r="C117" s="196" t="s">
        <v>294</v>
      </c>
      <c r="D117" s="209" t="s">
        <v>296</v>
      </c>
      <c r="E117" s="210" t="s">
        <v>235</v>
      </c>
      <c r="F117" s="210" t="s">
        <v>225</v>
      </c>
      <c r="G117" s="210"/>
      <c r="H117" s="210"/>
      <c r="I117" s="212"/>
      <c r="J117" s="204">
        <f>J122</f>
        <v>50</v>
      </c>
      <c r="K117" s="424"/>
      <c r="L117" s="486"/>
    </row>
    <row r="118" spans="1:12" ht="19.5" customHeight="1" hidden="1">
      <c r="A118" s="44"/>
      <c r="B118" s="62"/>
      <c r="C118" s="196" t="s">
        <v>69</v>
      </c>
      <c r="D118" s="209" t="s">
        <v>296</v>
      </c>
      <c r="E118" s="210" t="s">
        <v>235</v>
      </c>
      <c r="F118" s="210" t="s">
        <v>225</v>
      </c>
      <c r="G118" s="210"/>
      <c r="H118" s="210" t="s">
        <v>371</v>
      </c>
      <c r="I118" s="212"/>
      <c r="J118" s="204">
        <f>J122</f>
        <v>50</v>
      </c>
      <c r="K118" s="424"/>
      <c r="L118" s="486"/>
    </row>
    <row r="119" spans="1:12" ht="19.5" customHeight="1">
      <c r="A119" s="44"/>
      <c r="B119" s="62"/>
      <c r="C119" s="196" t="s">
        <v>488</v>
      </c>
      <c r="D119" s="209" t="s">
        <v>296</v>
      </c>
      <c r="E119" s="210" t="s">
        <v>235</v>
      </c>
      <c r="F119" s="210" t="s">
        <v>225</v>
      </c>
      <c r="G119" s="210"/>
      <c r="H119" s="210" t="s">
        <v>372</v>
      </c>
      <c r="I119" s="212"/>
      <c r="J119" s="204">
        <f>J122</f>
        <v>50</v>
      </c>
      <c r="K119" s="424"/>
      <c r="L119" s="486"/>
    </row>
    <row r="120" spans="1:12" ht="36.75" customHeight="1">
      <c r="A120" s="44"/>
      <c r="B120" s="62"/>
      <c r="C120" s="200" t="s">
        <v>740</v>
      </c>
      <c r="D120" s="209" t="s">
        <v>296</v>
      </c>
      <c r="E120" s="210" t="s">
        <v>235</v>
      </c>
      <c r="F120" s="210" t="s">
        <v>225</v>
      </c>
      <c r="G120" s="210"/>
      <c r="H120" s="210" t="s">
        <v>373</v>
      </c>
      <c r="I120" s="212"/>
      <c r="J120" s="204">
        <f>J121</f>
        <v>50</v>
      </c>
      <c r="K120" s="424"/>
      <c r="L120" s="486"/>
    </row>
    <row r="121" spans="1:12" ht="22.5" customHeight="1">
      <c r="A121" s="44"/>
      <c r="B121" s="62"/>
      <c r="C121" s="199" t="s">
        <v>591</v>
      </c>
      <c r="D121" s="209" t="s">
        <v>296</v>
      </c>
      <c r="E121" s="210" t="s">
        <v>235</v>
      </c>
      <c r="F121" s="210" t="s">
        <v>225</v>
      </c>
      <c r="G121" s="210" t="s">
        <v>301</v>
      </c>
      <c r="H121" s="210" t="s">
        <v>739</v>
      </c>
      <c r="I121" s="212"/>
      <c r="J121" s="204">
        <f>J122</f>
        <v>50</v>
      </c>
      <c r="K121" s="424"/>
      <c r="L121" s="486"/>
    </row>
    <row r="122" spans="1:12" ht="42" customHeight="1">
      <c r="A122" s="44"/>
      <c r="B122" s="62"/>
      <c r="C122" s="196" t="s">
        <v>443</v>
      </c>
      <c r="D122" s="209" t="s">
        <v>296</v>
      </c>
      <c r="E122" s="210" t="s">
        <v>235</v>
      </c>
      <c r="F122" s="210" t="s">
        <v>225</v>
      </c>
      <c r="G122" s="210" t="s">
        <v>301</v>
      </c>
      <c r="H122" s="210" t="s">
        <v>739</v>
      </c>
      <c r="I122" s="212" t="s">
        <v>152</v>
      </c>
      <c r="J122" s="234">
        <v>50</v>
      </c>
      <c r="K122" s="625"/>
      <c r="L122" s="626"/>
    </row>
    <row r="123" spans="1:12" ht="34.5" customHeight="1" hidden="1">
      <c r="A123" s="44"/>
      <c r="B123" s="62"/>
      <c r="C123" s="196" t="s">
        <v>282</v>
      </c>
      <c r="D123" s="209" t="s">
        <v>296</v>
      </c>
      <c r="E123" s="210" t="s">
        <v>235</v>
      </c>
      <c r="F123" s="210" t="s">
        <v>222</v>
      </c>
      <c r="G123" s="210"/>
      <c r="H123" s="210"/>
      <c r="I123" s="210"/>
      <c r="J123" s="204">
        <f>J124</f>
        <v>0</v>
      </c>
      <c r="K123" s="424"/>
      <c r="L123" s="486"/>
    </row>
    <row r="124" spans="1:12" ht="37.5" customHeight="1" hidden="1">
      <c r="A124" s="44"/>
      <c r="B124" s="62"/>
      <c r="C124" s="254" t="s">
        <v>69</v>
      </c>
      <c r="D124" s="209" t="s">
        <v>296</v>
      </c>
      <c r="E124" s="210" t="s">
        <v>235</v>
      </c>
      <c r="F124" s="210" t="s">
        <v>222</v>
      </c>
      <c r="G124" s="210" t="s">
        <v>298</v>
      </c>
      <c r="H124" s="210" t="s">
        <v>371</v>
      </c>
      <c r="I124" s="210"/>
      <c r="J124" s="372">
        <f>J125</f>
        <v>0</v>
      </c>
      <c r="K124" s="424"/>
      <c r="L124" s="486"/>
    </row>
    <row r="125" spans="1:12" ht="18.75" hidden="1">
      <c r="A125" s="44"/>
      <c r="B125" s="62"/>
      <c r="C125" s="196" t="s">
        <v>488</v>
      </c>
      <c r="D125" s="209" t="s">
        <v>296</v>
      </c>
      <c r="E125" s="210" t="s">
        <v>235</v>
      </c>
      <c r="F125" s="210" t="s">
        <v>222</v>
      </c>
      <c r="G125" s="210" t="s">
        <v>300</v>
      </c>
      <c r="H125" s="210" t="s">
        <v>372</v>
      </c>
      <c r="I125" s="210"/>
      <c r="J125" s="201">
        <f>J126</f>
        <v>0</v>
      </c>
      <c r="K125" s="424"/>
      <c r="L125" s="486"/>
    </row>
    <row r="126" spans="1:12" ht="18" customHeight="1" hidden="1">
      <c r="A126" s="44"/>
      <c r="B126" s="62"/>
      <c r="C126" s="196" t="s">
        <v>459</v>
      </c>
      <c r="D126" s="209" t="s">
        <v>296</v>
      </c>
      <c r="E126" s="210" t="s">
        <v>235</v>
      </c>
      <c r="F126" s="210" t="s">
        <v>222</v>
      </c>
      <c r="G126" s="210"/>
      <c r="H126" s="210" t="s">
        <v>458</v>
      </c>
      <c r="I126" s="210"/>
      <c r="J126" s="204">
        <f>J127</f>
        <v>0</v>
      </c>
      <c r="K126" s="424"/>
      <c r="L126" s="486"/>
    </row>
    <row r="127" spans="1:12" ht="51" customHeight="1" hidden="1">
      <c r="A127" s="44"/>
      <c r="B127" s="62"/>
      <c r="C127" s="233" t="s">
        <v>465</v>
      </c>
      <c r="D127" s="209" t="s">
        <v>296</v>
      </c>
      <c r="E127" s="210" t="s">
        <v>235</v>
      </c>
      <c r="F127" s="210" t="s">
        <v>222</v>
      </c>
      <c r="G127" s="210" t="s">
        <v>302</v>
      </c>
      <c r="H127" s="210" t="s">
        <v>460</v>
      </c>
      <c r="I127" s="210"/>
      <c r="J127" s="204">
        <f>J128</f>
        <v>0</v>
      </c>
      <c r="K127" s="424"/>
      <c r="L127" s="486"/>
    </row>
    <row r="128" spans="1:12" ht="40.5" customHeight="1" hidden="1">
      <c r="A128" s="44"/>
      <c r="B128" s="62"/>
      <c r="C128" s="196" t="s">
        <v>443</v>
      </c>
      <c r="D128" s="209" t="s">
        <v>296</v>
      </c>
      <c r="E128" s="210" t="s">
        <v>235</v>
      </c>
      <c r="F128" s="210" t="s">
        <v>222</v>
      </c>
      <c r="G128" s="210" t="s">
        <v>302</v>
      </c>
      <c r="H128" s="210" t="s">
        <v>460</v>
      </c>
      <c r="I128" s="210" t="s">
        <v>152</v>
      </c>
      <c r="J128" s="204"/>
      <c r="K128" s="424"/>
      <c r="L128" s="486"/>
    </row>
    <row r="129" spans="1:12" ht="39" customHeight="1" hidden="1">
      <c r="A129" s="44"/>
      <c r="B129" s="62"/>
      <c r="C129" s="200" t="s">
        <v>149</v>
      </c>
      <c r="D129" s="209" t="s">
        <v>296</v>
      </c>
      <c r="E129" s="210" t="s">
        <v>235</v>
      </c>
      <c r="F129" s="210" t="s">
        <v>222</v>
      </c>
      <c r="G129" s="210"/>
      <c r="H129" s="210" t="s">
        <v>28</v>
      </c>
      <c r="I129" s="210"/>
      <c r="J129" s="240">
        <f>J130</f>
        <v>0</v>
      </c>
      <c r="K129" s="424"/>
      <c r="L129" s="486"/>
    </row>
    <row r="130" spans="1:12" ht="39.75" customHeight="1" hidden="1">
      <c r="A130" s="44"/>
      <c r="B130" s="62"/>
      <c r="C130" s="196" t="s">
        <v>32</v>
      </c>
      <c r="D130" s="209" t="s">
        <v>296</v>
      </c>
      <c r="E130" s="210" t="s">
        <v>235</v>
      </c>
      <c r="F130" s="210" t="s">
        <v>222</v>
      </c>
      <c r="G130" s="210" t="s">
        <v>302</v>
      </c>
      <c r="H130" s="210" t="s">
        <v>114</v>
      </c>
      <c r="I130" s="210"/>
      <c r="J130" s="240">
        <f>J131</f>
        <v>0</v>
      </c>
      <c r="K130" s="424"/>
      <c r="L130" s="486"/>
    </row>
    <row r="131" spans="1:12" ht="3.75" customHeight="1" hidden="1">
      <c r="A131" s="44"/>
      <c r="B131" s="62"/>
      <c r="C131" s="196" t="s">
        <v>153</v>
      </c>
      <c r="D131" s="209" t="s">
        <v>296</v>
      </c>
      <c r="E131" s="210" t="s">
        <v>235</v>
      </c>
      <c r="F131" s="210" t="s">
        <v>222</v>
      </c>
      <c r="G131" s="210" t="s">
        <v>302</v>
      </c>
      <c r="H131" s="210" t="s">
        <v>114</v>
      </c>
      <c r="I131" s="210" t="s">
        <v>152</v>
      </c>
      <c r="J131" s="197"/>
      <c r="K131" s="424"/>
      <c r="L131" s="486"/>
    </row>
    <row r="132" spans="1:12" ht="20.25" customHeight="1">
      <c r="A132" s="44"/>
      <c r="B132" s="75"/>
      <c r="C132" s="258" t="s">
        <v>271</v>
      </c>
      <c r="D132" s="207" t="s">
        <v>296</v>
      </c>
      <c r="E132" s="208" t="s">
        <v>237</v>
      </c>
      <c r="F132" s="208"/>
      <c r="G132" s="208"/>
      <c r="H132" s="208"/>
      <c r="I132" s="208"/>
      <c r="J132" s="241">
        <f>J133+J149</f>
        <v>1874.3</v>
      </c>
      <c r="K132" s="424"/>
      <c r="L132" s="486"/>
    </row>
    <row r="133" spans="1:12" ht="22.5" customHeight="1">
      <c r="A133" s="44"/>
      <c r="B133" s="62"/>
      <c r="C133" s="253" t="s">
        <v>244</v>
      </c>
      <c r="D133" s="209" t="s">
        <v>296</v>
      </c>
      <c r="E133" s="210" t="s">
        <v>237</v>
      </c>
      <c r="F133" s="210" t="s">
        <v>229</v>
      </c>
      <c r="G133" s="210"/>
      <c r="H133" s="210"/>
      <c r="I133" s="212"/>
      <c r="J133" s="197">
        <f>J134</f>
        <v>1874.3</v>
      </c>
      <c r="K133" s="424"/>
      <c r="L133" s="486"/>
    </row>
    <row r="134" spans="1:12" ht="37.5" customHeight="1">
      <c r="A134" s="44"/>
      <c r="B134" s="62"/>
      <c r="C134" s="253" t="s">
        <v>71</v>
      </c>
      <c r="D134" s="209" t="s">
        <v>296</v>
      </c>
      <c r="E134" s="210" t="s">
        <v>237</v>
      </c>
      <c r="F134" s="210" t="s">
        <v>229</v>
      </c>
      <c r="G134" s="210" t="s">
        <v>311</v>
      </c>
      <c r="H134" s="210" t="s">
        <v>378</v>
      </c>
      <c r="I134" s="212"/>
      <c r="J134" s="240">
        <f>J135</f>
        <v>1874.3</v>
      </c>
      <c r="K134" s="424"/>
      <c r="L134" s="486"/>
    </row>
    <row r="135" spans="1:12" ht="27" customHeight="1">
      <c r="A135" s="44"/>
      <c r="B135" s="62"/>
      <c r="C135" s="196" t="s">
        <v>488</v>
      </c>
      <c r="D135" s="209" t="s">
        <v>296</v>
      </c>
      <c r="E135" s="210" t="s">
        <v>237</v>
      </c>
      <c r="F135" s="210" t="s">
        <v>229</v>
      </c>
      <c r="G135" s="210" t="s">
        <v>312</v>
      </c>
      <c r="H135" s="210" t="s">
        <v>379</v>
      </c>
      <c r="I135" s="212"/>
      <c r="J135" s="240">
        <f>J136</f>
        <v>1874.3</v>
      </c>
      <c r="K135" s="424"/>
      <c r="L135" s="486"/>
    </row>
    <row r="136" spans="1:12" ht="44.25" customHeight="1">
      <c r="A136" s="44"/>
      <c r="B136" s="62"/>
      <c r="C136" s="253" t="s">
        <v>404</v>
      </c>
      <c r="D136" s="209" t="s">
        <v>296</v>
      </c>
      <c r="E136" s="210" t="s">
        <v>237</v>
      </c>
      <c r="F136" s="210" t="s">
        <v>229</v>
      </c>
      <c r="G136" s="210" t="s">
        <v>312</v>
      </c>
      <c r="H136" s="210" t="s">
        <v>380</v>
      </c>
      <c r="I136" s="212"/>
      <c r="J136" s="240">
        <f>J138+J144+J141+J143</f>
        <v>1874.3</v>
      </c>
      <c r="K136" s="424"/>
      <c r="L136" s="486"/>
    </row>
    <row r="137" spans="1:12" ht="18" customHeight="1" hidden="1">
      <c r="A137" s="44"/>
      <c r="B137" s="62"/>
      <c r="C137" s="196" t="s">
        <v>153</v>
      </c>
      <c r="D137" s="209" t="s">
        <v>296</v>
      </c>
      <c r="E137" s="210" t="s">
        <v>237</v>
      </c>
      <c r="F137" s="210" t="s">
        <v>229</v>
      </c>
      <c r="G137" s="210" t="s">
        <v>312</v>
      </c>
      <c r="H137" s="210" t="s">
        <v>357</v>
      </c>
      <c r="I137" s="212" t="s">
        <v>152</v>
      </c>
      <c r="J137" s="240">
        <v>0</v>
      </c>
      <c r="K137" s="424"/>
      <c r="L137" s="486"/>
    </row>
    <row r="138" spans="1:12" ht="60" customHeight="1">
      <c r="A138" s="44"/>
      <c r="B138" s="62"/>
      <c r="C138" s="253" t="s">
        <v>203</v>
      </c>
      <c r="D138" s="209" t="s">
        <v>296</v>
      </c>
      <c r="E138" s="210" t="s">
        <v>237</v>
      </c>
      <c r="F138" s="210" t="s">
        <v>229</v>
      </c>
      <c r="G138" s="210" t="s">
        <v>313</v>
      </c>
      <c r="H138" s="210" t="s">
        <v>381</v>
      </c>
      <c r="I138" s="212"/>
      <c r="J138" s="240">
        <f>J139</f>
        <v>1874.3</v>
      </c>
      <c r="K138" s="424"/>
      <c r="L138" s="486"/>
    </row>
    <row r="139" spans="1:19" ht="44.25" customHeight="1">
      <c r="A139" s="44"/>
      <c r="B139" s="62"/>
      <c r="C139" s="399" t="s">
        <v>443</v>
      </c>
      <c r="D139" s="400" t="s">
        <v>296</v>
      </c>
      <c r="E139" s="401" t="s">
        <v>237</v>
      </c>
      <c r="F139" s="401" t="s">
        <v>229</v>
      </c>
      <c r="G139" s="401" t="s">
        <v>313</v>
      </c>
      <c r="H139" s="401" t="s">
        <v>381</v>
      </c>
      <c r="I139" s="402" t="s">
        <v>152</v>
      </c>
      <c r="J139" s="403">
        <v>1874.3</v>
      </c>
      <c r="K139" s="424"/>
      <c r="L139" s="493"/>
      <c r="S139" s="391"/>
    </row>
    <row r="140" spans="1:19" ht="52.5" customHeight="1" hidden="1">
      <c r="A140" s="44"/>
      <c r="B140" s="195"/>
      <c r="C140" s="196" t="s">
        <v>599</v>
      </c>
      <c r="D140" s="209" t="s">
        <v>296</v>
      </c>
      <c r="E140" s="210" t="s">
        <v>237</v>
      </c>
      <c r="F140" s="210" t="s">
        <v>229</v>
      </c>
      <c r="G140" s="210"/>
      <c r="H140" s="210" t="s">
        <v>598</v>
      </c>
      <c r="I140" s="212"/>
      <c r="J140" s="197">
        <f>J141</f>
        <v>0</v>
      </c>
      <c r="K140" s="424"/>
      <c r="L140" s="493"/>
      <c r="S140" s="391"/>
    </row>
    <row r="141" spans="1:19" s="433" customFormat="1" ht="36" customHeight="1" hidden="1">
      <c r="A141" s="431"/>
      <c r="B141" s="195"/>
      <c r="C141" s="196" t="s">
        <v>443</v>
      </c>
      <c r="D141" s="209" t="s">
        <v>296</v>
      </c>
      <c r="E141" s="210" t="s">
        <v>237</v>
      </c>
      <c r="F141" s="210" t="s">
        <v>229</v>
      </c>
      <c r="G141" s="210"/>
      <c r="H141" s="210" t="s">
        <v>598</v>
      </c>
      <c r="I141" s="212" t="s">
        <v>152</v>
      </c>
      <c r="J141" s="197"/>
      <c r="K141" s="454"/>
      <c r="L141" s="494"/>
      <c r="S141" s="455"/>
    </row>
    <row r="142" spans="1:19" s="433" customFormat="1" ht="43.5" customHeight="1" hidden="1">
      <c r="A142" s="431"/>
      <c r="B142" s="195"/>
      <c r="C142" s="196" t="s">
        <v>609</v>
      </c>
      <c r="D142" s="209" t="s">
        <v>296</v>
      </c>
      <c r="E142" s="210" t="s">
        <v>237</v>
      </c>
      <c r="F142" s="210" t="s">
        <v>229</v>
      </c>
      <c r="G142" s="210"/>
      <c r="H142" s="210" t="s">
        <v>610</v>
      </c>
      <c r="I142" s="212"/>
      <c r="J142" s="197">
        <f>J143</f>
        <v>0</v>
      </c>
      <c r="K142" s="454"/>
      <c r="L142" s="494"/>
      <c r="S142" s="455"/>
    </row>
    <row r="143" spans="1:19" s="433" customFormat="1" ht="37.5" hidden="1">
      <c r="A143" s="44"/>
      <c r="B143" s="62"/>
      <c r="C143" s="196" t="s">
        <v>583</v>
      </c>
      <c r="D143" s="209" t="s">
        <v>296</v>
      </c>
      <c r="E143" s="210" t="s">
        <v>237</v>
      </c>
      <c r="F143" s="210" t="s">
        <v>229</v>
      </c>
      <c r="G143" s="210"/>
      <c r="H143" s="210" t="s">
        <v>610</v>
      </c>
      <c r="I143" s="212" t="s">
        <v>582</v>
      </c>
      <c r="J143" s="197">
        <v>0</v>
      </c>
      <c r="K143" s="454"/>
      <c r="L143" s="494"/>
      <c r="S143" s="455"/>
    </row>
    <row r="144" spans="1:19" s="433" customFormat="1" ht="32.25" customHeight="1" hidden="1">
      <c r="A144" s="44"/>
      <c r="B144" s="62"/>
      <c r="C144" s="220" t="s">
        <v>584</v>
      </c>
      <c r="D144" s="209" t="s">
        <v>296</v>
      </c>
      <c r="E144" s="210" t="s">
        <v>237</v>
      </c>
      <c r="F144" s="210" t="s">
        <v>229</v>
      </c>
      <c r="G144" s="210"/>
      <c r="H144" s="210" t="s">
        <v>585</v>
      </c>
      <c r="I144" s="212"/>
      <c r="J144" s="197">
        <f>J148</f>
        <v>0</v>
      </c>
      <c r="K144" s="454"/>
      <c r="L144" s="494"/>
      <c r="S144" s="456"/>
    </row>
    <row r="145" spans="1:12" ht="39" customHeight="1" hidden="1">
      <c r="A145" s="44"/>
      <c r="B145" s="62"/>
      <c r="C145" s="399" t="s">
        <v>361</v>
      </c>
      <c r="D145" s="400" t="s">
        <v>296</v>
      </c>
      <c r="E145" s="401" t="s">
        <v>237</v>
      </c>
      <c r="F145" s="401" t="s">
        <v>229</v>
      </c>
      <c r="G145" s="401"/>
      <c r="H145" s="401" t="s">
        <v>585</v>
      </c>
      <c r="I145" s="402"/>
      <c r="J145" s="403">
        <f>J146</f>
        <v>0</v>
      </c>
      <c r="K145" s="424"/>
      <c r="L145" s="493"/>
    </row>
    <row r="146" spans="1:12" ht="39.75" customHeight="1" hidden="1">
      <c r="A146" s="44"/>
      <c r="B146" s="62"/>
      <c r="C146" s="405" t="s">
        <v>358</v>
      </c>
      <c r="D146" s="400" t="s">
        <v>296</v>
      </c>
      <c r="E146" s="401" t="s">
        <v>237</v>
      </c>
      <c r="F146" s="401" t="s">
        <v>229</v>
      </c>
      <c r="G146" s="401"/>
      <c r="H146" s="401" t="s">
        <v>359</v>
      </c>
      <c r="I146" s="402"/>
      <c r="J146" s="403">
        <f>J147</f>
        <v>0</v>
      </c>
      <c r="K146" s="424"/>
      <c r="L146" s="493"/>
    </row>
    <row r="147" spans="1:12" ht="19.5" customHeight="1" hidden="1">
      <c r="A147" s="44"/>
      <c r="B147" s="62"/>
      <c r="C147" s="399" t="s">
        <v>153</v>
      </c>
      <c r="D147" s="400" t="s">
        <v>296</v>
      </c>
      <c r="E147" s="401" t="s">
        <v>237</v>
      </c>
      <c r="F147" s="401" t="s">
        <v>229</v>
      </c>
      <c r="G147" s="401"/>
      <c r="H147" s="401" t="s">
        <v>360</v>
      </c>
      <c r="I147" s="402" t="s">
        <v>152</v>
      </c>
      <c r="J147" s="403"/>
      <c r="K147" s="424"/>
      <c r="L147" s="493"/>
    </row>
    <row r="148" spans="1:12" ht="34.5" customHeight="1" hidden="1">
      <c r="A148" s="44"/>
      <c r="B148" s="62"/>
      <c r="C148" s="399" t="s">
        <v>443</v>
      </c>
      <c r="D148" s="400" t="s">
        <v>296</v>
      </c>
      <c r="E148" s="401" t="s">
        <v>237</v>
      </c>
      <c r="F148" s="401" t="s">
        <v>229</v>
      </c>
      <c r="G148" s="401"/>
      <c r="H148" s="401" t="s">
        <v>585</v>
      </c>
      <c r="I148" s="402" t="s">
        <v>152</v>
      </c>
      <c r="J148" s="403"/>
      <c r="K148" s="424"/>
      <c r="L148" s="493"/>
    </row>
    <row r="149" spans="1:12" ht="17.25" customHeight="1" hidden="1">
      <c r="A149" s="44"/>
      <c r="B149" s="62"/>
      <c r="C149" s="399" t="s">
        <v>217</v>
      </c>
      <c r="D149" s="400" t="s">
        <v>296</v>
      </c>
      <c r="E149" s="401" t="s">
        <v>237</v>
      </c>
      <c r="F149" s="401" t="s">
        <v>223</v>
      </c>
      <c r="G149" s="401"/>
      <c r="H149" s="401"/>
      <c r="I149" s="402"/>
      <c r="J149" s="406">
        <f>J150+J155+J160</f>
        <v>0</v>
      </c>
      <c r="K149" s="424"/>
      <c r="L149" s="486"/>
    </row>
    <row r="150" spans="1:12" ht="38.25" customHeight="1" hidden="1">
      <c r="A150" s="44"/>
      <c r="B150" s="62"/>
      <c r="C150" s="199" t="s">
        <v>75</v>
      </c>
      <c r="D150" s="400" t="s">
        <v>296</v>
      </c>
      <c r="E150" s="401" t="s">
        <v>237</v>
      </c>
      <c r="F150" s="401" t="s">
        <v>223</v>
      </c>
      <c r="G150" s="401"/>
      <c r="H150" s="401"/>
      <c r="I150" s="212"/>
      <c r="J150" s="204">
        <f>J151</f>
        <v>0</v>
      </c>
      <c r="K150" s="424"/>
      <c r="L150" s="486"/>
    </row>
    <row r="151" spans="1:12" ht="18.75" hidden="1">
      <c r="A151" s="44"/>
      <c r="B151" s="62"/>
      <c r="C151" s="246" t="s">
        <v>188</v>
      </c>
      <c r="D151" s="209" t="s">
        <v>296</v>
      </c>
      <c r="E151" s="210" t="s">
        <v>237</v>
      </c>
      <c r="F151" s="210" t="s">
        <v>223</v>
      </c>
      <c r="G151" s="210" t="s">
        <v>248</v>
      </c>
      <c r="H151" s="210" t="s">
        <v>374</v>
      </c>
      <c r="I151" s="212"/>
      <c r="J151" s="248">
        <f>J152</f>
        <v>0</v>
      </c>
      <c r="K151" s="424"/>
      <c r="L151" s="486"/>
    </row>
    <row r="152" spans="1:12" ht="56.25" hidden="1">
      <c r="A152" s="44"/>
      <c r="B152" s="62"/>
      <c r="C152" s="246" t="s">
        <v>402</v>
      </c>
      <c r="D152" s="209" t="s">
        <v>296</v>
      </c>
      <c r="E152" s="210" t="s">
        <v>237</v>
      </c>
      <c r="F152" s="210" t="s">
        <v>223</v>
      </c>
      <c r="G152" s="210" t="s">
        <v>250</v>
      </c>
      <c r="H152" s="210" t="s">
        <v>375</v>
      </c>
      <c r="I152" s="212"/>
      <c r="J152" s="248">
        <f>J153</f>
        <v>0</v>
      </c>
      <c r="K152" s="424"/>
      <c r="L152" s="486"/>
    </row>
    <row r="153" spans="1:19" s="4" customFormat="1" ht="21.75" customHeight="1" hidden="1">
      <c r="A153" s="44"/>
      <c r="B153" s="62"/>
      <c r="C153" s="200" t="s">
        <v>249</v>
      </c>
      <c r="D153" s="209" t="s">
        <v>296</v>
      </c>
      <c r="E153" s="210" t="s">
        <v>237</v>
      </c>
      <c r="F153" s="210" t="s">
        <v>223</v>
      </c>
      <c r="G153" s="210"/>
      <c r="H153" s="210" t="s">
        <v>376</v>
      </c>
      <c r="I153" s="212"/>
      <c r="J153" s="201">
        <f>J154</f>
        <v>0</v>
      </c>
      <c r="K153" s="424"/>
      <c r="L153" s="485"/>
      <c r="S153" s="389"/>
    </row>
    <row r="154" spans="1:19" s="4" customFormat="1" ht="39.75" customHeight="1" hidden="1">
      <c r="A154" s="44"/>
      <c r="B154" s="62"/>
      <c r="C154" s="196" t="s">
        <v>443</v>
      </c>
      <c r="D154" s="209" t="s">
        <v>296</v>
      </c>
      <c r="E154" s="210" t="s">
        <v>237</v>
      </c>
      <c r="F154" s="210" t="s">
        <v>223</v>
      </c>
      <c r="G154" s="210"/>
      <c r="H154" s="210" t="s">
        <v>403</v>
      </c>
      <c r="I154" s="212" t="s">
        <v>152</v>
      </c>
      <c r="J154" s="201">
        <f>45+40-85</f>
        <v>0</v>
      </c>
      <c r="K154" s="635"/>
      <c r="L154" s="636"/>
      <c r="S154" s="389"/>
    </row>
    <row r="155" spans="1:19" s="4" customFormat="1" ht="39" customHeight="1" hidden="1">
      <c r="A155" s="44"/>
      <c r="B155" s="62"/>
      <c r="C155" s="196" t="s">
        <v>76</v>
      </c>
      <c r="D155" s="209" t="s">
        <v>296</v>
      </c>
      <c r="E155" s="210" t="s">
        <v>237</v>
      </c>
      <c r="F155" s="210" t="s">
        <v>223</v>
      </c>
      <c r="G155" s="210"/>
      <c r="H155" s="210" t="s">
        <v>403</v>
      </c>
      <c r="I155" s="212"/>
      <c r="J155" s="201">
        <f>J156</f>
        <v>0</v>
      </c>
      <c r="K155" s="424"/>
      <c r="L155" s="485"/>
      <c r="S155" s="389"/>
    </row>
    <row r="156" spans="1:19" s="4" customFormat="1" ht="18" customHeight="1" hidden="1">
      <c r="A156" s="44"/>
      <c r="B156" s="62"/>
      <c r="C156" s="196" t="s">
        <v>488</v>
      </c>
      <c r="D156" s="209" t="s">
        <v>296</v>
      </c>
      <c r="E156" s="210" t="s">
        <v>237</v>
      </c>
      <c r="F156" s="210" t="s">
        <v>223</v>
      </c>
      <c r="G156" s="210"/>
      <c r="H156" s="210" t="s">
        <v>382</v>
      </c>
      <c r="I156" s="212"/>
      <c r="J156" s="201">
        <f>J157</f>
        <v>0</v>
      </c>
      <c r="K156" s="424"/>
      <c r="L156" s="485"/>
      <c r="S156" s="389"/>
    </row>
    <row r="157" spans="1:19" s="4" customFormat="1" ht="24.75" customHeight="1" hidden="1">
      <c r="A157" s="44"/>
      <c r="B157" s="62"/>
      <c r="C157" s="196" t="s">
        <v>405</v>
      </c>
      <c r="D157" s="209" t="s">
        <v>296</v>
      </c>
      <c r="E157" s="210" t="s">
        <v>237</v>
      </c>
      <c r="F157" s="210" t="s">
        <v>223</v>
      </c>
      <c r="G157" s="210"/>
      <c r="H157" s="210" t="s">
        <v>383</v>
      </c>
      <c r="I157" s="212"/>
      <c r="J157" s="201">
        <f>J158</f>
        <v>0</v>
      </c>
      <c r="K157" s="424"/>
      <c r="L157" s="485"/>
      <c r="S157" s="389"/>
    </row>
    <row r="158" spans="1:19" s="4" customFormat="1" ht="18" customHeight="1" hidden="1">
      <c r="A158" s="44"/>
      <c r="B158" s="62"/>
      <c r="C158" s="196" t="s">
        <v>200</v>
      </c>
      <c r="D158" s="209" t="s">
        <v>296</v>
      </c>
      <c r="E158" s="210" t="s">
        <v>237</v>
      </c>
      <c r="F158" s="210" t="s">
        <v>223</v>
      </c>
      <c r="G158" s="210"/>
      <c r="H158" s="210" t="s">
        <v>384</v>
      </c>
      <c r="I158" s="212"/>
      <c r="J158" s="201">
        <f>J159</f>
        <v>0</v>
      </c>
      <c r="K158" s="424"/>
      <c r="L158" s="485"/>
      <c r="S158" s="389"/>
    </row>
    <row r="159" spans="1:19" s="4" customFormat="1" ht="36.75" customHeight="1" hidden="1">
      <c r="A159" s="44"/>
      <c r="B159" s="62"/>
      <c r="C159" s="196" t="s">
        <v>443</v>
      </c>
      <c r="D159" s="209" t="s">
        <v>296</v>
      </c>
      <c r="E159" s="210" t="s">
        <v>237</v>
      </c>
      <c r="F159" s="210" t="s">
        <v>223</v>
      </c>
      <c r="G159" s="210"/>
      <c r="H159" s="210" t="s">
        <v>385</v>
      </c>
      <c r="I159" s="212" t="s">
        <v>152</v>
      </c>
      <c r="J159" s="204">
        <f>2-2</f>
        <v>0</v>
      </c>
      <c r="K159" s="424"/>
      <c r="L159" s="205"/>
      <c r="S159" s="389"/>
    </row>
    <row r="160" spans="1:19" s="4" customFormat="1" ht="36.75" customHeight="1" hidden="1">
      <c r="A160" s="44"/>
      <c r="B160" s="62"/>
      <c r="C160" s="196" t="s">
        <v>72</v>
      </c>
      <c r="D160" s="209" t="s">
        <v>296</v>
      </c>
      <c r="E160" s="210" t="s">
        <v>237</v>
      </c>
      <c r="F160" s="210" t="s">
        <v>223</v>
      </c>
      <c r="G160" s="210"/>
      <c r="H160" s="210" t="s">
        <v>406</v>
      </c>
      <c r="I160" s="212"/>
      <c r="J160" s="204">
        <f>J161</f>
        <v>0</v>
      </c>
      <c r="K160" s="424"/>
      <c r="L160" s="205"/>
      <c r="S160" s="389"/>
    </row>
    <row r="161" spans="1:19" s="4" customFormat="1" ht="18" customHeight="1" hidden="1">
      <c r="A161" s="44"/>
      <c r="B161" s="62"/>
      <c r="C161" s="196" t="s">
        <v>488</v>
      </c>
      <c r="D161" s="209" t="s">
        <v>296</v>
      </c>
      <c r="E161" s="210" t="s">
        <v>237</v>
      </c>
      <c r="F161" s="210" t="s">
        <v>223</v>
      </c>
      <c r="G161" s="210"/>
      <c r="H161" s="210" t="s">
        <v>407</v>
      </c>
      <c r="I161" s="212"/>
      <c r="J161" s="201">
        <f>J162</f>
        <v>0</v>
      </c>
      <c r="K161" s="424"/>
      <c r="L161" s="205"/>
      <c r="S161" s="389"/>
    </row>
    <row r="162" spans="1:19" s="4" customFormat="1" ht="36.75" customHeight="1" hidden="1">
      <c r="A162" s="44"/>
      <c r="B162" s="62"/>
      <c r="C162" s="196" t="s">
        <v>456</v>
      </c>
      <c r="D162" s="209" t="s">
        <v>296</v>
      </c>
      <c r="E162" s="210" t="s">
        <v>237</v>
      </c>
      <c r="F162" s="210" t="s">
        <v>223</v>
      </c>
      <c r="G162" s="210"/>
      <c r="H162" s="210" t="s">
        <v>455</v>
      </c>
      <c r="I162" s="212"/>
      <c r="J162" s="204">
        <f>J163</f>
        <v>0</v>
      </c>
      <c r="K162" s="424"/>
      <c r="L162" s="205"/>
      <c r="S162" s="389"/>
    </row>
    <row r="163" spans="1:19" s="4" customFormat="1" ht="7.5" customHeight="1" hidden="1">
      <c r="A163" s="44"/>
      <c r="B163" s="62"/>
      <c r="C163" s="246" t="s">
        <v>533</v>
      </c>
      <c r="D163" s="209" t="s">
        <v>296</v>
      </c>
      <c r="E163" s="210" t="s">
        <v>237</v>
      </c>
      <c r="F163" s="210" t="s">
        <v>223</v>
      </c>
      <c r="G163" s="210"/>
      <c r="H163" s="210" t="s">
        <v>457</v>
      </c>
      <c r="I163" s="212"/>
      <c r="J163" s="204">
        <f>J164</f>
        <v>0</v>
      </c>
      <c r="K163" s="424"/>
      <c r="L163" s="205"/>
      <c r="S163" s="389"/>
    </row>
    <row r="164" spans="1:19" s="4" customFormat="1" ht="18.75" customHeight="1" hidden="1">
      <c r="A164" s="44"/>
      <c r="B164" s="62"/>
      <c r="C164" s="196" t="s">
        <v>443</v>
      </c>
      <c r="D164" s="209" t="s">
        <v>296</v>
      </c>
      <c r="E164" s="210" t="s">
        <v>237</v>
      </c>
      <c r="F164" s="210" t="s">
        <v>223</v>
      </c>
      <c r="G164" s="210"/>
      <c r="H164" s="210" t="s">
        <v>457</v>
      </c>
      <c r="I164" s="212" t="s">
        <v>152</v>
      </c>
      <c r="J164" s="204"/>
      <c r="K164" s="424"/>
      <c r="L164" s="205"/>
      <c r="S164" s="389"/>
    </row>
    <row r="165" spans="1:19" s="4" customFormat="1" ht="18" customHeight="1">
      <c r="A165" s="44"/>
      <c r="B165" s="75"/>
      <c r="C165" s="250" t="s">
        <v>220</v>
      </c>
      <c r="D165" s="207" t="s">
        <v>296</v>
      </c>
      <c r="E165" s="208" t="s">
        <v>224</v>
      </c>
      <c r="F165" s="210"/>
      <c r="G165" s="210"/>
      <c r="H165" s="210"/>
      <c r="I165" s="208"/>
      <c r="J165" s="241">
        <f>J172+J181+J205+J166</f>
        <v>520</v>
      </c>
      <c r="K165" s="424"/>
      <c r="L165" s="485"/>
      <c r="S165" s="389"/>
    </row>
    <row r="166" spans="1:19" s="4" customFormat="1" ht="18" customHeight="1" hidden="1">
      <c r="A166" s="44"/>
      <c r="B166" s="75"/>
      <c r="C166" s="196" t="s">
        <v>483</v>
      </c>
      <c r="D166" s="207" t="s">
        <v>296</v>
      </c>
      <c r="E166" s="208" t="s">
        <v>224</v>
      </c>
      <c r="F166" s="208"/>
      <c r="G166" s="208"/>
      <c r="H166" s="208"/>
      <c r="I166" s="210"/>
      <c r="J166" s="197">
        <f>J167</f>
        <v>0</v>
      </c>
      <c r="K166" s="424"/>
      <c r="L166" s="485"/>
      <c r="S166" s="389"/>
    </row>
    <row r="167" spans="1:19" s="4" customFormat="1" ht="33" customHeight="1" hidden="1">
      <c r="A167" s="44"/>
      <c r="B167" s="75"/>
      <c r="C167" s="253" t="s">
        <v>73</v>
      </c>
      <c r="D167" s="209" t="s">
        <v>296</v>
      </c>
      <c r="E167" s="210" t="s">
        <v>224</v>
      </c>
      <c r="F167" s="210" t="s">
        <v>233</v>
      </c>
      <c r="G167" s="210"/>
      <c r="H167" s="210"/>
      <c r="I167" s="210"/>
      <c r="J167" s="197">
        <f>J168</f>
        <v>0</v>
      </c>
      <c r="K167" s="424"/>
      <c r="L167" s="485"/>
      <c r="S167" s="389"/>
    </row>
    <row r="168" spans="1:19" s="4" customFormat="1" ht="20.25" customHeight="1" hidden="1">
      <c r="A168" s="44"/>
      <c r="B168" s="75"/>
      <c r="C168" s="196" t="s">
        <v>488</v>
      </c>
      <c r="D168" s="209" t="s">
        <v>296</v>
      </c>
      <c r="E168" s="210" t="s">
        <v>224</v>
      </c>
      <c r="F168" s="210" t="s">
        <v>233</v>
      </c>
      <c r="G168" s="210"/>
      <c r="H168" s="210" t="s">
        <v>419</v>
      </c>
      <c r="I168" s="210"/>
      <c r="J168" s="197">
        <f>J169</f>
        <v>0</v>
      </c>
      <c r="K168" s="424"/>
      <c r="L168" s="485"/>
      <c r="S168" s="389"/>
    </row>
    <row r="169" spans="1:19" s="4" customFormat="1" ht="20.25" customHeight="1" hidden="1">
      <c r="A169" s="44"/>
      <c r="B169" s="75"/>
      <c r="C169" s="255" t="s">
        <v>485</v>
      </c>
      <c r="D169" s="209" t="s">
        <v>296</v>
      </c>
      <c r="E169" s="210" t="s">
        <v>224</v>
      </c>
      <c r="F169" s="210" t="s">
        <v>233</v>
      </c>
      <c r="G169" s="210"/>
      <c r="H169" s="210" t="s">
        <v>420</v>
      </c>
      <c r="I169" s="210"/>
      <c r="J169" s="197">
        <f>J170</f>
        <v>0</v>
      </c>
      <c r="K169" s="424"/>
      <c r="L169" s="485"/>
      <c r="S169" s="389"/>
    </row>
    <row r="170" spans="1:19" s="4" customFormat="1" ht="20.25" customHeight="1" hidden="1">
      <c r="A170" s="44"/>
      <c r="B170" s="75"/>
      <c r="C170" s="255" t="s">
        <v>484</v>
      </c>
      <c r="D170" s="209" t="s">
        <v>296</v>
      </c>
      <c r="E170" s="210" t="s">
        <v>224</v>
      </c>
      <c r="F170" s="210" t="s">
        <v>233</v>
      </c>
      <c r="G170" s="210"/>
      <c r="H170" s="210" t="s">
        <v>486</v>
      </c>
      <c r="I170" s="210"/>
      <c r="J170" s="197">
        <f>J171</f>
        <v>0</v>
      </c>
      <c r="K170" s="424"/>
      <c r="L170" s="485"/>
      <c r="S170" s="389"/>
    </row>
    <row r="171" spans="1:19" s="4" customFormat="1" ht="41.25" customHeight="1" hidden="1">
      <c r="A171" s="44"/>
      <c r="B171" s="75"/>
      <c r="C171" s="196" t="s">
        <v>443</v>
      </c>
      <c r="D171" s="209" t="s">
        <v>296</v>
      </c>
      <c r="E171" s="210" t="s">
        <v>224</v>
      </c>
      <c r="F171" s="210" t="s">
        <v>233</v>
      </c>
      <c r="G171" s="210"/>
      <c r="H171" s="210" t="s">
        <v>487</v>
      </c>
      <c r="I171" s="210" t="s">
        <v>152</v>
      </c>
      <c r="J171" s="197"/>
      <c r="K171" s="424"/>
      <c r="L171" s="485"/>
      <c r="S171" s="389"/>
    </row>
    <row r="172" spans="1:19" s="4" customFormat="1" ht="19.5" customHeight="1" hidden="1">
      <c r="A172" s="44"/>
      <c r="B172" s="62"/>
      <c r="C172" s="196" t="s">
        <v>315</v>
      </c>
      <c r="D172" s="209" t="s">
        <v>296</v>
      </c>
      <c r="E172" s="210" t="s">
        <v>224</v>
      </c>
      <c r="F172" s="210" t="s">
        <v>233</v>
      </c>
      <c r="G172" s="210"/>
      <c r="H172" s="210" t="s">
        <v>487</v>
      </c>
      <c r="I172" s="212"/>
      <c r="J172" s="197">
        <f>J173</f>
        <v>0</v>
      </c>
      <c r="K172" s="424"/>
      <c r="L172" s="485"/>
      <c r="S172" s="389"/>
    </row>
    <row r="173" spans="1:19" s="4" customFormat="1" ht="38.25" customHeight="1" hidden="1">
      <c r="A173" s="44"/>
      <c r="B173" s="62"/>
      <c r="C173" s="253" t="s">
        <v>315</v>
      </c>
      <c r="D173" s="209" t="s">
        <v>296</v>
      </c>
      <c r="E173" s="210" t="s">
        <v>224</v>
      </c>
      <c r="F173" s="210" t="s">
        <v>234</v>
      </c>
      <c r="G173" s="210"/>
      <c r="H173" s="210"/>
      <c r="I173" s="212"/>
      <c r="J173" s="263">
        <f>J174</f>
        <v>0</v>
      </c>
      <c r="K173" s="424"/>
      <c r="L173" s="485"/>
      <c r="S173" s="389"/>
    </row>
    <row r="174" spans="1:19" s="4" customFormat="1" ht="37.5" hidden="1">
      <c r="A174" s="44"/>
      <c r="B174" s="62"/>
      <c r="C174" s="196" t="s">
        <v>73</v>
      </c>
      <c r="D174" s="209" t="s">
        <v>296</v>
      </c>
      <c r="E174" s="210" t="s">
        <v>224</v>
      </c>
      <c r="F174" s="210" t="s">
        <v>234</v>
      </c>
      <c r="G174" s="210"/>
      <c r="H174" s="210" t="s">
        <v>419</v>
      </c>
      <c r="I174" s="212"/>
      <c r="J174" s="263">
        <f>J175</f>
        <v>0</v>
      </c>
      <c r="K174" s="424"/>
      <c r="L174" s="485"/>
      <c r="S174" s="389"/>
    </row>
    <row r="175" spans="1:19" s="4" customFormat="1" ht="18.75" hidden="1">
      <c r="A175" s="44"/>
      <c r="B175" s="62"/>
      <c r="C175" s="255" t="s">
        <v>488</v>
      </c>
      <c r="D175" s="209" t="s">
        <v>296</v>
      </c>
      <c r="E175" s="210" t="s">
        <v>224</v>
      </c>
      <c r="F175" s="210" t="s">
        <v>234</v>
      </c>
      <c r="G175" s="211" t="s">
        <v>298</v>
      </c>
      <c r="H175" s="210" t="s">
        <v>420</v>
      </c>
      <c r="I175" s="212"/>
      <c r="J175" s="263">
        <f>J176</f>
        <v>0</v>
      </c>
      <c r="K175" s="424"/>
      <c r="L175" s="485"/>
      <c r="S175" s="389"/>
    </row>
    <row r="176" spans="1:19" s="4" customFormat="1" ht="44.25" customHeight="1" hidden="1">
      <c r="A176" s="44"/>
      <c r="B176" s="62"/>
      <c r="C176" s="255" t="s">
        <v>422</v>
      </c>
      <c r="D176" s="209" t="s">
        <v>296</v>
      </c>
      <c r="E176" s="210" t="s">
        <v>224</v>
      </c>
      <c r="F176" s="210" t="s">
        <v>234</v>
      </c>
      <c r="G176" s="211"/>
      <c r="H176" s="210" t="s">
        <v>421</v>
      </c>
      <c r="I176" s="212"/>
      <c r="J176" s="263">
        <f>J178</f>
        <v>0</v>
      </c>
      <c r="K176" s="424"/>
      <c r="L176" s="485"/>
      <c r="S176" s="389"/>
    </row>
    <row r="177" spans="1:19" s="4" customFormat="1" ht="44.25" customHeight="1" hidden="1">
      <c r="A177" s="44"/>
      <c r="B177" s="62"/>
      <c r="C177" s="255" t="s">
        <v>684</v>
      </c>
      <c r="D177" s="209" t="s">
        <v>296</v>
      </c>
      <c r="E177" s="210" t="s">
        <v>224</v>
      </c>
      <c r="F177" s="210" t="s">
        <v>234</v>
      </c>
      <c r="G177" s="211"/>
      <c r="H177" s="210" t="s">
        <v>685</v>
      </c>
      <c r="I177" s="212"/>
      <c r="J177" s="263">
        <f>J178</f>
        <v>0</v>
      </c>
      <c r="K177" s="563"/>
      <c r="L177" s="564"/>
      <c r="S177" s="389"/>
    </row>
    <row r="178" spans="1:19" s="4" customFormat="1" ht="38.25" customHeight="1" hidden="1">
      <c r="A178" s="44"/>
      <c r="B178" s="62"/>
      <c r="C178" s="196" t="s">
        <v>583</v>
      </c>
      <c r="D178" s="209" t="s">
        <v>296</v>
      </c>
      <c r="E178" s="210" t="s">
        <v>224</v>
      </c>
      <c r="F178" s="210" t="s">
        <v>234</v>
      </c>
      <c r="G178" s="211" t="s">
        <v>300</v>
      </c>
      <c r="H178" s="210" t="s">
        <v>685</v>
      </c>
      <c r="I178" s="212" t="s">
        <v>582</v>
      </c>
      <c r="J178" s="263">
        <v>0</v>
      </c>
      <c r="K178" s="625"/>
      <c r="L178" s="626"/>
      <c r="S178" s="389"/>
    </row>
    <row r="179" spans="1:19" s="4" customFormat="1" ht="18" customHeight="1" hidden="1">
      <c r="A179" s="44"/>
      <c r="B179" s="62"/>
      <c r="C179" s="253" t="s">
        <v>19</v>
      </c>
      <c r="D179" s="209" t="s">
        <v>296</v>
      </c>
      <c r="E179" s="210" t="s">
        <v>224</v>
      </c>
      <c r="F179" s="210" t="s">
        <v>234</v>
      </c>
      <c r="G179" s="210"/>
      <c r="H179" s="210" t="s">
        <v>423</v>
      </c>
      <c r="I179" s="212"/>
      <c r="J179" s="263">
        <f>J180</f>
        <v>0</v>
      </c>
      <c r="K179" s="424"/>
      <c r="L179" s="485"/>
      <c r="S179" s="389"/>
    </row>
    <row r="180" spans="1:19" s="4" customFormat="1" ht="19.5" customHeight="1" hidden="1">
      <c r="A180" s="44"/>
      <c r="B180" s="62"/>
      <c r="C180" s="196" t="s">
        <v>153</v>
      </c>
      <c r="D180" s="209" t="s">
        <v>296</v>
      </c>
      <c r="E180" s="210" t="s">
        <v>224</v>
      </c>
      <c r="F180" s="210" t="s">
        <v>234</v>
      </c>
      <c r="G180" s="211" t="s">
        <v>307</v>
      </c>
      <c r="H180" s="210" t="s">
        <v>317</v>
      </c>
      <c r="I180" s="212" t="s">
        <v>152</v>
      </c>
      <c r="J180" s="234"/>
      <c r="K180" s="424"/>
      <c r="L180" s="485"/>
      <c r="S180" s="389"/>
    </row>
    <row r="181" spans="1:19" s="4" customFormat="1" ht="21.75" customHeight="1">
      <c r="A181" s="44"/>
      <c r="B181" s="62"/>
      <c r="C181" s="200" t="s">
        <v>295</v>
      </c>
      <c r="D181" s="209" t="s">
        <v>296</v>
      </c>
      <c r="E181" s="210" t="s">
        <v>224</v>
      </c>
      <c r="F181" s="210" t="s">
        <v>235</v>
      </c>
      <c r="G181" s="211" t="s">
        <v>307</v>
      </c>
      <c r="H181" s="210"/>
      <c r="I181" s="212"/>
      <c r="J181" s="234">
        <f>J182</f>
        <v>520</v>
      </c>
      <c r="K181" s="424"/>
      <c r="L181" s="485"/>
      <c r="S181" s="389"/>
    </row>
    <row r="182" spans="1:19" s="4" customFormat="1" ht="35.25" customHeight="1">
      <c r="A182" s="44"/>
      <c r="B182" s="62"/>
      <c r="C182" s="253" t="s">
        <v>73</v>
      </c>
      <c r="D182" s="209" t="s">
        <v>296</v>
      </c>
      <c r="E182" s="210" t="s">
        <v>224</v>
      </c>
      <c r="F182" s="210" t="s">
        <v>235</v>
      </c>
      <c r="G182" s="210"/>
      <c r="H182" s="210" t="s">
        <v>419</v>
      </c>
      <c r="I182" s="212"/>
      <c r="J182" s="240">
        <f>J183</f>
        <v>520</v>
      </c>
      <c r="K182" s="424"/>
      <c r="L182" s="485"/>
      <c r="S182" s="389"/>
    </row>
    <row r="183" spans="1:19" s="4" customFormat="1" ht="21.75" customHeight="1">
      <c r="A183" s="44"/>
      <c r="B183" s="62"/>
      <c r="C183" s="196" t="s">
        <v>488</v>
      </c>
      <c r="D183" s="209" t="s">
        <v>296</v>
      </c>
      <c r="E183" s="210" t="s">
        <v>224</v>
      </c>
      <c r="F183" s="210" t="s">
        <v>235</v>
      </c>
      <c r="G183" s="210" t="s">
        <v>304</v>
      </c>
      <c r="H183" s="210" t="s">
        <v>420</v>
      </c>
      <c r="I183" s="212"/>
      <c r="J183" s="263">
        <f>J187+J192+J195+J202+J184+J199</f>
        <v>520</v>
      </c>
      <c r="K183" s="424"/>
      <c r="L183" s="485"/>
      <c r="S183" s="389"/>
    </row>
    <row r="184" spans="1:19" s="4" customFormat="1" ht="41.25" customHeight="1" hidden="1">
      <c r="A184" s="44"/>
      <c r="B184" s="62"/>
      <c r="C184" s="196" t="s">
        <v>422</v>
      </c>
      <c r="D184" s="209" t="s">
        <v>296</v>
      </c>
      <c r="E184" s="210" t="s">
        <v>224</v>
      </c>
      <c r="F184" s="210" t="s">
        <v>235</v>
      </c>
      <c r="G184" s="210"/>
      <c r="H184" s="210" t="s">
        <v>421</v>
      </c>
      <c r="I184" s="212"/>
      <c r="J184" s="263">
        <f>J185</f>
        <v>0</v>
      </c>
      <c r="K184" s="424"/>
      <c r="L184" s="485"/>
      <c r="S184" s="389"/>
    </row>
    <row r="185" spans="1:19" s="4" customFormat="1" ht="39.75" customHeight="1" hidden="1">
      <c r="A185" s="44"/>
      <c r="B185" s="62"/>
      <c r="C185" s="196" t="s">
        <v>684</v>
      </c>
      <c r="D185" s="209" t="s">
        <v>296</v>
      </c>
      <c r="E185" s="210" t="s">
        <v>224</v>
      </c>
      <c r="F185" s="210" t="s">
        <v>235</v>
      </c>
      <c r="G185" s="210"/>
      <c r="H185" s="210" t="s">
        <v>685</v>
      </c>
      <c r="I185" s="212"/>
      <c r="J185" s="263">
        <f>J186</f>
        <v>0</v>
      </c>
      <c r="K185" s="424"/>
      <c r="L185" s="485"/>
      <c r="S185" s="389"/>
    </row>
    <row r="186" spans="1:19" s="4" customFormat="1" ht="21.75" customHeight="1" hidden="1">
      <c r="A186" s="44"/>
      <c r="B186" s="62"/>
      <c r="C186" s="196" t="s">
        <v>443</v>
      </c>
      <c r="D186" s="209" t="s">
        <v>296</v>
      </c>
      <c r="E186" s="210" t="s">
        <v>224</v>
      </c>
      <c r="F186" s="210" t="s">
        <v>235</v>
      </c>
      <c r="G186" s="210"/>
      <c r="H186" s="210" t="s">
        <v>685</v>
      </c>
      <c r="I186" s="212" t="s">
        <v>152</v>
      </c>
      <c r="J186" s="263">
        <v>0</v>
      </c>
      <c r="K186" s="424"/>
      <c r="L186" s="485"/>
      <c r="S186" s="389"/>
    </row>
    <row r="187" spans="1:19" s="4" customFormat="1" ht="21.75" customHeight="1">
      <c r="A187" s="44"/>
      <c r="B187" s="62"/>
      <c r="C187" s="253" t="s">
        <v>425</v>
      </c>
      <c r="D187" s="209" t="s">
        <v>296</v>
      </c>
      <c r="E187" s="210" t="s">
        <v>224</v>
      </c>
      <c r="F187" s="210" t="s">
        <v>235</v>
      </c>
      <c r="G187" s="210" t="s">
        <v>304</v>
      </c>
      <c r="H187" s="210" t="s">
        <v>424</v>
      </c>
      <c r="I187" s="212"/>
      <c r="J187" s="263">
        <f>J188</f>
        <v>370</v>
      </c>
      <c r="K187" s="424"/>
      <c r="L187" s="485"/>
      <c r="S187" s="389"/>
    </row>
    <row r="188" spans="1:19" s="4" customFormat="1" ht="20.25" customHeight="1">
      <c r="A188" s="44"/>
      <c r="B188" s="62"/>
      <c r="C188" s="256" t="s">
        <v>305</v>
      </c>
      <c r="D188" s="209" t="s">
        <v>296</v>
      </c>
      <c r="E188" s="210" t="s">
        <v>224</v>
      </c>
      <c r="F188" s="210" t="s">
        <v>235</v>
      </c>
      <c r="G188" s="210"/>
      <c r="H188" s="210" t="s">
        <v>426</v>
      </c>
      <c r="I188" s="212"/>
      <c r="J188" s="263">
        <f>J190+J191</f>
        <v>370</v>
      </c>
      <c r="K188" s="424"/>
      <c r="L188" s="485"/>
      <c r="S188" s="389"/>
    </row>
    <row r="189" spans="1:19" s="4" customFormat="1" ht="18.75" hidden="1">
      <c r="A189" s="44"/>
      <c r="B189" s="164"/>
      <c r="C189" s="264" t="s">
        <v>288</v>
      </c>
      <c r="D189" s="209" t="s">
        <v>296</v>
      </c>
      <c r="E189" s="210" t="s">
        <v>224</v>
      </c>
      <c r="F189" s="210" t="s">
        <v>235</v>
      </c>
      <c r="G189" s="211" t="s">
        <v>306</v>
      </c>
      <c r="H189" s="210" t="s">
        <v>426</v>
      </c>
      <c r="I189" s="212">
        <v>100</v>
      </c>
      <c r="J189" s="234"/>
      <c r="K189" s="424"/>
      <c r="L189" s="485"/>
      <c r="S189" s="389"/>
    </row>
    <row r="190" spans="1:19" s="4" customFormat="1" ht="39.75" customHeight="1">
      <c r="A190" s="44"/>
      <c r="B190" s="62"/>
      <c r="C190" s="196" t="s">
        <v>443</v>
      </c>
      <c r="D190" s="209" t="s">
        <v>296</v>
      </c>
      <c r="E190" s="210" t="s">
        <v>224</v>
      </c>
      <c r="F190" s="210" t="s">
        <v>235</v>
      </c>
      <c r="G190" s="211" t="s">
        <v>306</v>
      </c>
      <c r="H190" s="210" t="s">
        <v>426</v>
      </c>
      <c r="I190" s="212" t="s">
        <v>152</v>
      </c>
      <c r="J190" s="234">
        <v>370</v>
      </c>
      <c r="K190" s="495"/>
      <c r="L190" s="496"/>
      <c r="Q190" s="441"/>
      <c r="S190" s="389"/>
    </row>
    <row r="191" spans="1:19" s="4" customFormat="1" ht="34.5" customHeight="1">
      <c r="A191" s="44"/>
      <c r="B191" s="62"/>
      <c r="C191" s="196" t="s">
        <v>583</v>
      </c>
      <c r="D191" s="209" t="s">
        <v>296</v>
      </c>
      <c r="E191" s="210" t="s">
        <v>224</v>
      </c>
      <c r="F191" s="210" t="s">
        <v>235</v>
      </c>
      <c r="G191" s="211" t="s">
        <v>306</v>
      </c>
      <c r="H191" s="210" t="s">
        <v>426</v>
      </c>
      <c r="I191" s="212" t="s">
        <v>582</v>
      </c>
      <c r="J191" s="234">
        <v>0</v>
      </c>
      <c r="K191" s="497"/>
      <c r="L191" s="498"/>
      <c r="S191" s="389"/>
    </row>
    <row r="192" spans="1:19" s="4" customFormat="1" ht="22.5" customHeight="1" hidden="1">
      <c r="A192" s="44"/>
      <c r="B192" s="62"/>
      <c r="C192" s="196" t="s">
        <v>429</v>
      </c>
      <c r="D192" s="209" t="s">
        <v>296</v>
      </c>
      <c r="E192" s="210" t="s">
        <v>224</v>
      </c>
      <c r="F192" s="210" t="s">
        <v>235</v>
      </c>
      <c r="G192" s="211"/>
      <c r="H192" s="210" t="s">
        <v>427</v>
      </c>
      <c r="I192" s="212"/>
      <c r="J192" s="234">
        <f>J193</f>
        <v>0</v>
      </c>
      <c r="K192" s="424"/>
      <c r="L192" s="492"/>
      <c r="S192" s="389"/>
    </row>
    <row r="193" spans="1:19" s="4" customFormat="1" ht="22.5" customHeight="1" hidden="1">
      <c r="A193" s="44"/>
      <c r="B193" s="62"/>
      <c r="C193" s="196" t="s">
        <v>430</v>
      </c>
      <c r="D193" s="209" t="s">
        <v>296</v>
      </c>
      <c r="E193" s="210" t="s">
        <v>224</v>
      </c>
      <c r="F193" s="210" t="s">
        <v>235</v>
      </c>
      <c r="G193" s="211"/>
      <c r="H193" s="210" t="s">
        <v>428</v>
      </c>
      <c r="I193" s="212"/>
      <c r="J193" s="234">
        <f>J194</f>
        <v>0</v>
      </c>
      <c r="K193" s="424"/>
      <c r="L193" s="492"/>
      <c r="S193" s="389"/>
    </row>
    <row r="194" spans="1:19" s="4" customFormat="1" ht="40.5" customHeight="1" hidden="1">
      <c r="A194" s="44"/>
      <c r="B194" s="62"/>
      <c r="C194" s="196" t="s">
        <v>443</v>
      </c>
      <c r="D194" s="209" t="s">
        <v>296</v>
      </c>
      <c r="E194" s="210" t="s">
        <v>224</v>
      </c>
      <c r="F194" s="210" t="s">
        <v>235</v>
      </c>
      <c r="G194" s="211"/>
      <c r="H194" s="210" t="s">
        <v>428</v>
      </c>
      <c r="I194" s="212" t="s">
        <v>152</v>
      </c>
      <c r="J194" s="234">
        <v>0</v>
      </c>
      <c r="K194" s="424"/>
      <c r="L194" s="499"/>
      <c r="S194" s="389"/>
    </row>
    <row r="195" spans="1:19" s="4" customFormat="1" ht="22.5" customHeight="1">
      <c r="A195" s="44"/>
      <c r="B195" s="62"/>
      <c r="C195" s="196" t="s">
        <v>432</v>
      </c>
      <c r="D195" s="209" t="s">
        <v>296</v>
      </c>
      <c r="E195" s="210" t="s">
        <v>224</v>
      </c>
      <c r="F195" s="210" t="s">
        <v>235</v>
      </c>
      <c r="G195" s="211"/>
      <c r="H195" s="210" t="s">
        <v>431</v>
      </c>
      <c r="I195" s="212"/>
      <c r="J195" s="234">
        <f>J196</f>
        <v>150</v>
      </c>
      <c r="K195" s="424"/>
      <c r="L195" s="492"/>
      <c r="S195" s="389"/>
    </row>
    <row r="196" spans="1:19" s="4" customFormat="1" ht="21.75" customHeight="1">
      <c r="A196" s="44"/>
      <c r="B196" s="62"/>
      <c r="C196" s="196" t="s">
        <v>195</v>
      </c>
      <c r="D196" s="209" t="s">
        <v>296</v>
      </c>
      <c r="E196" s="210" t="s">
        <v>224</v>
      </c>
      <c r="F196" s="210" t="s">
        <v>235</v>
      </c>
      <c r="G196" s="211"/>
      <c r="H196" s="210" t="s">
        <v>433</v>
      </c>
      <c r="I196" s="212"/>
      <c r="J196" s="263">
        <f>J198</f>
        <v>150</v>
      </c>
      <c r="K196" s="424"/>
      <c r="L196" s="485"/>
      <c r="S196" s="389"/>
    </row>
    <row r="197" spans="1:19" s="4" customFormat="1" ht="21.75" customHeight="1" hidden="1">
      <c r="A197" s="44"/>
      <c r="B197" s="62"/>
      <c r="C197" s="196" t="s">
        <v>589</v>
      </c>
      <c r="D197" s="209" t="s">
        <v>296</v>
      </c>
      <c r="E197" s="210" t="s">
        <v>224</v>
      </c>
      <c r="F197" s="210" t="s">
        <v>235</v>
      </c>
      <c r="G197" s="211" t="s">
        <v>0</v>
      </c>
      <c r="H197" s="210" t="s">
        <v>433</v>
      </c>
      <c r="I197" s="212"/>
      <c r="J197" s="263">
        <f>J198</f>
        <v>150</v>
      </c>
      <c r="K197" s="425"/>
      <c r="L197" s="485"/>
      <c r="S197" s="389"/>
    </row>
    <row r="198" spans="1:19" s="4" customFormat="1" ht="39" customHeight="1">
      <c r="A198" s="44"/>
      <c r="B198" s="62"/>
      <c r="C198" s="399" t="s">
        <v>443</v>
      </c>
      <c r="D198" s="400" t="s">
        <v>296</v>
      </c>
      <c r="E198" s="401" t="s">
        <v>224</v>
      </c>
      <c r="F198" s="401" t="s">
        <v>235</v>
      </c>
      <c r="G198" s="549"/>
      <c r="H198" s="401" t="s">
        <v>433</v>
      </c>
      <c r="I198" s="402" t="s">
        <v>152</v>
      </c>
      <c r="J198" s="550">
        <v>150</v>
      </c>
      <c r="K198" s="425"/>
      <c r="L198" s="485"/>
      <c r="S198" s="551"/>
    </row>
    <row r="199" spans="1:19" s="4" customFormat="1" ht="21" customHeight="1" hidden="1">
      <c r="A199" s="44"/>
      <c r="B199" s="62"/>
      <c r="C199" s="399" t="s">
        <v>688</v>
      </c>
      <c r="D199" s="400" t="s">
        <v>296</v>
      </c>
      <c r="E199" s="401" t="s">
        <v>224</v>
      </c>
      <c r="F199" s="401" t="s">
        <v>235</v>
      </c>
      <c r="G199" s="549"/>
      <c r="H199" s="401" t="s">
        <v>461</v>
      </c>
      <c r="I199" s="402"/>
      <c r="J199" s="550">
        <f>J201</f>
        <v>0</v>
      </c>
      <c r="K199" s="425"/>
      <c r="L199" s="485"/>
      <c r="S199" s="551"/>
    </row>
    <row r="200" spans="1:19" s="4" customFormat="1" ht="21" customHeight="1" hidden="1">
      <c r="A200" s="44"/>
      <c r="B200" s="62"/>
      <c r="C200" s="196" t="s">
        <v>687</v>
      </c>
      <c r="D200" s="209" t="s">
        <v>296</v>
      </c>
      <c r="E200" s="210" t="s">
        <v>224</v>
      </c>
      <c r="F200" s="210" t="s">
        <v>235</v>
      </c>
      <c r="G200" s="211"/>
      <c r="H200" s="210" t="s">
        <v>686</v>
      </c>
      <c r="I200" s="212"/>
      <c r="J200" s="263">
        <f>J201</f>
        <v>0</v>
      </c>
      <c r="K200" s="425"/>
      <c r="L200" s="485"/>
      <c r="S200" s="389"/>
    </row>
    <row r="201" spans="1:19" s="4" customFormat="1" ht="46.5" customHeight="1" hidden="1">
      <c r="A201" s="44"/>
      <c r="B201" s="62"/>
      <c r="C201" s="196" t="s">
        <v>443</v>
      </c>
      <c r="D201" s="209" t="s">
        <v>296</v>
      </c>
      <c r="E201" s="210" t="s">
        <v>224</v>
      </c>
      <c r="F201" s="210" t="s">
        <v>235</v>
      </c>
      <c r="G201" s="211"/>
      <c r="H201" s="210" t="s">
        <v>686</v>
      </c>
      <c r="I201" s="212" t="s">
        <v>152</v>
      </c>
      <c r="J201" s="234">
        <v>0</v>
      </c>
      <c r="K201" s="425"/>
      <c r="L201" s="500"/>
      <c r="S201" s="389"/>
    </row>
    <row r="202" spans="1:19" s="4" customFormat="1" ht="39.75" customHeight="1" hidden="1">
      <c r="A202" s="44"/>
      <c r="B202" s="62"/>
      <c r="C202" s="196" t="s">
        <v>519</v>
      </c>
      <c r="D202" s="209" t="s">
        <v>296</v>
      </c>
      <c r="E202" s="210" t="s">
        <v>224</v>
      </c>
      <c r="F202" s="210" t="s">
        <v>235</v>
      </c>
      <c r="G202" s="211" t="s">
        <v>0</v>
      </c>
      <c r="H202" s="210" t="s">
        <v>433</v>
      </c>
      <c r="I202" s="212"/>
      <c r="J202" s="234">
        <f>J203</f>
        <v>0</v>
      </c>
      <c r="K202" s="501"/>
      <c r="L202" s="492"/>
      <c r="S202" s="389"/>
    </row>
    <row r="203" spans="1:19" s="4" customFormat="1" ht="39.75" customHeight="1" hidden="1">
      <c r="A203" s="44"/>
      <c r="B203" s="62"/>
      <c r="C203" s="196" t="s">
        <v>520</v>
      </c>
      <c r="D203" s="209" t="s">
        <v>296</v>
      </c>
      <c r="E203" s="210" t="s">
        <v>224</v>
      </c>
      <c r="F203" s="210" t="s">
        <v>235</v>
      </c>
      <c r="G203" s="211"/>
      <c r="H203" s="210" t="s">
        <v>518</v>
      </c>
      <c r="I203" s="212"/>
      <c r="J203" s="234">
        <f>J204</f>
        <v>0</v>
      </c>
      <c r="K203" s="424"/>
      <c r="L203" s="492"/>
      <c r="S203" s="389"/>
    </row>
    <row r="204" spans="1:19" s="4" customFormat="1" ht="39.75" customHeight="1" hidden="1">
      <c r="A204" s="44"/>
      <c r="B204" s="62"/>
      <c r="C204" s="196" t="s">
        <v>443</v>
      </c>
      <c r="D204" s="209" t="s">
        <v>296</v>
      </c>
      <c r="E204" s="210" t="s">
        <v>224</v>
      </c>
      <c r="F204" s="210" t="s">
        <v>235</v>
      </c>
      <c r="G204" s="211"/>
      <c r="H204" s="210" t="s">
        <v>517</v>
      </c>
      <c r="I204" s="212" t="s">
        <v>152</v>
      </c>
      <c r="J204" s="234">
        <f>10-10</f>
        <v>0</v>
      </c>
      <c r="K204" s="424"/>
      <c r="L204" s="492"/>
      <c r="S204" s="389"/>
    </row>
    <row r="205" spans="1:19" s="4" customFormat="1" ht="24.75" customHeight="1" hidden="1">
      <c r="A205" s="44"/>
      <c r="B205" s="62"/>
      <c r="C205" s="196" t="s">
        <v>466</v>
      </c>
      <c r="D205" s="209" t="s">
        <v>296</v>
      </c>
      <c r="E205" s="210" t="s">
        <v>224</v>
      </c>
      <c r="F205" s="210" t="s">
        <v>235</v>
      </c>
      <c r="G205" s="211"/>
      <c r="H205" s="210" t="s">
        <v>517</v>
      </c>
      <c r="I205" s="212"/>
      <c r="J205" s="234">
        <f>J206</f>
        <v>0</v>
      </c>
      <c r="K205" s="424"/>
      <c r="L205" s="492"/>
      <c r="S205" s="389"/>
    </row>
    <row r="206" spans="1:19" s="4" customFormat="1" ht="33.75" customHeight="1" hidden="1">
      <c r="A206" s="44"/>
      <c r="B206" s="62"/>
      <c r="C206" s="253" t="s">
        <v>73</v>
      </c>
      <c r="D206" s="209" t="s">
        <v>296</v>
      </c>
      <c r="E206" s="210" t="s">
        <v>224</v>
      </c>
      <c r="F206" s="210" t="s">
        <v>224</v>
      </c>
      <c r="G206" s="211"/>
      <c r="H206" s="210"/>
      <c r="I206" s="212"/>
      <c r="J206" s="234">
        <f>J207</f>
        <v>0</v>
      </c>
      <c r="K206" s="424"/>
      <c r="L206" s="492"/>
      <c r="S206" s="389"/>
    </row>
    <row r="207" spans="1:19" s="4" customFormat="1" ht="20.25" customHeight="1" hidden="1">
      <c r="A207" s="44"/>
      <c r="B207" s="62"/>
      <c r="C207" s="196" t="s">
        <v>488</v>
      </c>
      <c r="D207" s="209" t="s">
        <v>296</v>
      </c>
      <c r="E207" s="210" t="s">
        <v>224</v>
      </c>
      <c r="F207" s="210" t="s">
        <v>224</v>
      </c>
      <c r="G207" s="211"/>
      <c r="H207" s="210" t="s">
        <v>419</v>
      </c>
      <c r="I207" s="212"/>
      <c r="J207" s="234">
        <f>J208</f>
        <v>0</v>
      </c>
      <c r="K207" s="424"/>
      <c r="L207" s="492"/>
      <c r="S207" s="389"/>
    </row>
    <row r="208" spans="1:19" s="4" customFormat="1" ht="39" customHeight="1" hidden="1">
      <c r="A208" s="44"/>
      <c r="B208" s="62"/>
      <c r="C208" s="196" t="s">
        <v>462</v>
      </c>
      <c r="D208" s="209" t="s">
        <v>296</v>
      </c>
      <c r="E208" s="210" t="s">
        <v>224</v>
      </c>
      <c r="F208" s="210" t="s">
        <v>224</v>
      </c>
      <c r="G208" s="211"/>
      <c r="H208" s="210" t="s">
        <v>420</v>
      </c>
      <c r="I208" s="212"/>
      <c r="J208" s="234">
        <f>J209</f>
        <v>0</v>
      </c>
      <c r="K208" s="424"/>
      <c r="L208" s="492"/>
      <c r="S208" s="389"/>
    </row>
    <row r="209" spans="1:19" s="4" customFormat="1" ht="113.25" customHeight="1" hidden="1">
      <c r="A209" s="44"/>
      <c r="B209" s="62"/>
      <c r="C209" s="233" t="s">
        <v>464</v>
      </c>
      <c r="D209" s="209" t="s">
        <v>296</v>
      </c>
      <c r="E209" s="210" t="s">
        <v>224</v>
      </c>
      <c r="F209" s="210" t="s">
        <v>224</v>
      </c>
      <c r="G209" s="211"/>
      <c r="H209" s="210" t="s">
        <v>461</v>
      </c>
      <c r="I209" s="212"/>
      <c r="J209" s="234">
        <f>J210</f>
        <v>0</v>
      </c>
      <c r="K209" s="424"/>
      <c r="L209" s="492"/>
      <c r="S209" s="389"/>
    </row>
    <row r="210" spans="1:19" s="4" customFormat="1" ht="39.75" customHeight="1" hidden="1">
      <c r="A210" s="44"/>
      <c r="B210" s="62"/>
      <c r="C210" s="196" t="s">
        <v>443</v>
      </c>
      <c r="D210" s="209" t="s">
        <v>296</v>
      </c>
      <c r="E210" s="210" t="s">
        <v>224</v>
      </c>
      <c r="F210" s="210" t="s">
        <v>224</v>
      </c>
      <c r="G210" s="211"/>
      <c r="H210" s="210" t="s">
        <v>463</v>
      </c>
      <c r="I210" s="212" t="s">
        <v>152</v>
      </c>
      <c r="J210" s="234">
        <v>0</v>
      </c>
      <c r="K210" s="424"/>
      <c r="L210" s="492"/>
      <c r="S210" s="389"/>
    </row>
    <row r="211" spans="1:19" s="4" customFormat="1" ht="19.5" customHeight="1" hidden="1">
      <c r="A211" s="44"/>
      <c r="B211" s="75">
        <v>7</v>
      </c>
      <c r="C211" s="265" t="s">
        <v>8</v>
      </c>
      <c r="D211" s="209" t="s">
        <v>296</v>
      </c>
      <c r="E211" s="210" t="s">
        <v>224</v>
      </c>
      <c r="F211" s="210" t="s">
        <v>224</v>
      </c>
      <c r="G211" s="211"/>
      <c r="H211" s="210" t="s">
        <v>463</v>
      </c>
      <c r="I211" s="208"/>
      <c r="J211" s="373">
        <f>J218+J212</f>
        <v>0</v>
      </c>
      <c r="K211" s="424"/>
      <c r="L211" s="485"/>
      <c r="S211" s="389"/>
    </row>
    <row r="212" spans="1:19" s="4" customFormat="1" ht="19.5" customHeight="1" hidden="1">
      <c r="A212" s="44"/>
      <c r="B212" s="75"/>
      <c r="C212" s="255" t="s">
        <v>513</v>
      </c>
      <c r="D212" s="207" t="s">
        <v>296</v>
      </c>
      <c r="E212" s="208" t="s">
        <v>9</v>
      </c>
      <c r="F212" s="208"/>
      <c r="G212" s="218"/>
      <c r="H212" s="208"/>
      <c r="I212" s="210"/>
      <c r="J212" s="234">
        <f>J213</f>
        <v>0</v>
      </c>
      <c r="K212" s="424"/>
      <c r="L212" s="485"/>
      <c r="S212" s="389"/>
    </row>
    <row r="213" spans="1:19" s="4" customFormat="1" ht="42.75" customHeight="1" hidden="1">
      <c r="A213" s="44"/>
      <c r="B213" s="75"/>
      <c r="C213" s="196" t="s">
        <v>72</v>
      </c>
      <c r="D213" s="209" t="s">
        <v>296</v>
      </c>
      <c r="E213" s="210" t="s">
        <v>9</v>
      </c>
      <c r="F213" s="210" t="s">
        <v>224</v>
      </c>
      <c r="G213" s="211"/>
      <c r="H213" s="210"/>
      <c r="I213" s="210"/>
      <c r="J213" s="234">
        <f>J214</f>
        <v>0</v>
      </c>
      <c r="K213" s="424"/>
      <c r="L213" s="485"/>
      <c r="S213" s="389"/>
    </row>
    <row r="214" spans="1:19" s="4" customFormat="1" ht="19.5" customHeight="1" hidden="1">
      <c r="A214" s="44"/>
      <c r="B214" s="75"/>
      <c r="C214" s="196" t="s">
        <v>488</v>
      </c>
      <c r="D214" s="209" t="s">
        <v>296</v>
      </c>
      <c r="E214" s="210" t="s">
        <v>9</v>
      </c>
      <c r="F214" s="210" t="s">
        <v>224</v>
      </c>
      <c r="G214" s="211"/>
      <c r="H214" s="210" t="s">
        <v>406</v>
      </c>
      <c r="I214" s="210"/>
      <c r="J214" s="234">
        <f>J215</f>
        <v>0</v>
      </c>
      <c r="K214" s="424"/>
      <c r="L214" s="485"/>
      <c r="S214" s="389"/>
    </row>
    <row r="215" spans="1:19" s="4" customFormat="1" ht="41.25" customHeight="1" hidden="1">
      <c r="A215" s="44"/>
      <c r="B215" s="75"/>
      <c r="C215" s="196" t="s">
        <v>475</v>
      </c>
      <c r="D215" s="209" t="s">
        <v>296</v>
      </c>
      <c r="E215" s="210" t="s">
        <v>9</v>
      </c>
      <c r="F215" s="210" t="s">
        <v>224</v>
      </c>
      <c r="G215" s="211"/>
      <c r="H215" s="210" t="s">
        <v>407</v>
      </c>
      <c r="I215" s="210"/>
      <c r="J215" s="234">
        <f>J216</f>
        <v>0</v>
      </c>
      <c r="K215" s="424"/>
      <c r="L215" s="485"/>
      <c r="S215" s="389"/>
    </row>
    <row r="216" spans="1:19" s="4" customFormat="1" ht="19.5" customHeight="1" hidden="1">
      <c r="A216" s="44"/>
      <c r="B216" s="75"/>
      <c r="C216" s="246" t="s">
        <v>476</v>
      </c>
      <c r="D216" s="209" t="s">
        <v>296</v>
      </c>
      <c r="E216" s="210" t="s">
        <v>9</v>
      </c>
      <c r="F216" s="210" t="s">
        <v>224</v>
      </c>
      <c r="G216" s="211"/>
      <c r="H216" s="210" t="s">
        <v>473</v>
      </c>
      <c r="I216" s="210"/>
      <c r="J216" s="234">
        <f>J217</f>
        <v>0</v>
      </c>
      <c r="K216" s="424"/>
      <c r="L216" s="485"/>
      <c r="S216" s="389"/>
    </row>
    <row r="217" spans="1:19" s="4" customFormat="1" ht="40.5" customHeight="1" hidden="1">
      <c r="A217" s="44"/>
      <c r="B217" s="75"/>
      <c r="C217" s="196" t="s">
        <v>443</v>
      </c>
      <c r="D217" s="209" t="s">
        <v>296</v>
      </c>
      <c r="E217" s="210" t="s">
        <v>9</v>
      </c>
      <c r="F217" s="210" t="s">
        <v>224</v>
      </c>
      <c r="G217" s="211"/>
      <c r="H217" s="210" t="s">
        <v>474</v>
      </c>
      <c r="I217" s="210" t="s">
        <v>152</v>
      </c>
      <c r="J217" s="234">
        <f>20-20</f>
        <v>0</v>
      </c>
      <c r="K217" s="424"/>
      <c r="L217" s="485"/>
      <c r="S217" s="389"/>
    </row>
    <row r="218" spans="1:19" s="4" customFormat="1" ht="18" customHeight="1" hidden="1">
      <c r="A218" s="44"/>
      <c r="B218" s="62"/>
      <c r="C218" s="255" t="s">
        <v>503</v>
      </c>
      <c r="D218" s="209" t="s">
        <v>296</v>
      </c>
      <c r="E218" s="210" t="s">
        <v>9</v>
      </c>
      <c r="F218" s="210" t="s">
        <v>224</v>
      </c>
      <c r="G218" s="211"/>
      <c r="H218" s="210" t="s">
        <v>474</v>
      </c>
      <c r="I218" s="212"/>
      <c r="J218" s="234">
        <f>J219</f>
        <v>0</v>
      </c>
      <c r="K218" s="424"/>
      <c r="L218" s="485"/>
      <c r="S218" s="389"/>
    </row>
    <row r="219" spans="1:19" s="4" customFormat="1" ht="39.75" customHeight="1" hidden="1">
      <c r="A219" s="44"/>
      <c r="B219" s="62"/>
      <c r="C219" s="199" t="s">
        <v>68</v>
      </c>
      <c r="D219" s="209" t="s">
        <v>296</v>
      </c>
      <c r="E219" s="210" t="s">
        <v>9</v>
      </c>
      <c r="F219" s="210" t="s">
        <v>9</v>
      </c>
      <c r="G219" s="211"/>
      <c r="H219" s="210"/>
      <c r="I219" s="212"/>
      <c r="J219" s="204">
        <f>J221</f>
        <v>0</v>
      </c>
      <c r="K219" s="424"/>
      <c r="L219" s="485"/>
      <c r="S219" s="389"/>
    </row>
    <row r="220" spans="1:19" s="4" customFormat="1" ht="42.75" customHeight="1" hidden="1">
      <c r="A220" s="44"/>
      <c r="B220" s="62"/>
      <c r="C220" s="255" t="s">
        <v>299</v>
      </c>
      <c r="D220" s="209" t="s">
        <v>296</v>
      </c>
      <c r="E220" s="210" t="s">
        <v>9</v>
      </c>
      <c r="F220" s="210" t="s">
        <v>9</v>
      </c>
      <c r="G220" s="211" t="s">
        <v>298</v>
      </c>
      <c r="H220" s="210" t="s">
        <v>369</v>
      </c>
      <c r="I220" s="212"/>
      <c r="J220" s="234"/>
      <c r="K220" s="424"/>
      <c r="L220" s="485"/>
      <c r="S220" s="389"/>
    </row>
    <row r="221" spans="1:19" s="4" customFormat="1" ht="20.25" customHeight="1" hidden="1">
      <c r="A221" s="44"/>
      <c r="B221" s="62"/>
      <c r="C221" s="196" t="s">
        <v>488</v>
      </c>
      <c r="D221" s="209" t="s">
        <v>296</v>
      </c>
      <c r="E221" s="210" t="s">
        <v>9</v>
      </c>
      <c r="F221" s="210" t="s">
        <v>9</v>
      </c>
      <c r="G221" s="211" t="s">
        <v>300</v>
      </c>
      <c r="H221" s="210"/>
      <c r="I221" s="210"/>
      <c r="J221" s="204">
        <f>J222</f>
        <v>0</v>
      </c>
      <c r="K221" s="424"/>
      <c r="L221" s="485"/>
      <c r="S221" s="389"/>
    </row>
    <row r="222" spans="1:19" s="4" customFormat="1" ht="40.5" customHeight="1" hidden="1">
      <c r="A222" s="44"/>
      <c r="B222" s="62"/>
      <c r="C222" s="199" t="s">
        <v>396</v>
      </c>
      <c r="D222" s="209" t="s">
        <v>296</v>
      </c>
      <c r="E222" s="210" t="s">
        <v>9</v>
      </c>
      <c r="F222" s="210" t="s">
        <v>9</v>
      </c>
      <c r="G222" s="211"/>
      <c r="H222" s="210" t="s">
        <v>370</v>
      </c>
      <c r="I222" s="210"/>
      <c r="J222" s="204">
        <f>J223</f>
        <v>0</v>
      </c>
      <c r="K222" s="424"/>
      <c r="L222" s="485"/>
      <c r="S222" s="389"/>
    </row>
    <row r="223" spans="1:19" s="4" customFormat="1" ht="20.25" customHeight="1" hidden="1">
      <c r="A223" s="44"/>
      <c r="B223" s="62"/>
      <c r="C223" s="199" t="s">
        <v>196</v>
      </c>
      <c r="D223" s="209" t="s">
        <v>296</v>
      </c>
      <c r="E223" s="210" t="s">
        <v>9</v>
      </c>
      <c r="F223" s="210" t="s">
        <v>9</v>
      </c>
      <c r="G223" s="211"/>
      <c r="H223" s="210" t="s">
        <v>395</v>
      </c>
      <c r="I223" s="212"/>
      <c r="J223" s="204">
        <f>J224</f>
        <v>0</v>
      </c>
      <c r="K223" s="424"/>
      <c r="L223" s="485"/>
      <c r="S223" s="389"/>
    </row>
    <row r="224" spans="1:19" s="4" customFormat="1" ht="37.5" customHeight="1" hidden="1">
      <c r="A224" s="44"/>
      <c r="B224" s="62"/>
      <c r="C224" s="196" t="s">
        <v>443</v>
      </c>
      <c r="D224" s="209" t="s">
        <v>296</v>
      </c>
      <c r="E224" s="210" t="s">
        <v>9</v>
      </c>
      <c r="F224" s="210" t="s">
        <v>9</v>
      </c>
      <c r="G224" s="211" t="s">
        <v>7</v>
      </c>
      <c r="H224" s="210" t="s">
        <v>397</v>
      </c>
      <c r="I224" s="212" t="s">
        <v>152</v>
      </c>
      <c r="J224" s="234">
        <f>1-1</f>
        <v>0</v>
      </c>
      <c r="K224" s="424"/>
      <c r="L224" s="205"/>
      <c r="S224" s="389"/>
    </row>
    <row r="225" spans="1:19" s="4" customFormat="1" ht="39.75" customHeight="1" hidden="1">
      <c r="A225" s="44"/>
      <c r="B225" s="62"/>
      <c r="C225" s="196" t="s">
        <v>113</v>
      </c>
      <c r="D225" s="209" t="s">
        <v>296</v>
      </c>
      <c r="E225" s="210" t="s">
        <v>9</v>
      </c>
      <c r="F225" s="210" t="s">
        <v>9</v>
      </c>
      <c r="G225" s="211" t="s">
        <v>7</v>
      </c>
      <c r="H225" s="210" t="s">
        <v>397</v>
      </c>
      <c r="I225" s="212"/>
      <c r="J225" s="201">
        <f>J226</f>
        <v>0</v>
      </c>
      <c r="K225" s="424"/>
      <c r="L225" s="485"/>
      <c r="S225" s="389"/>
    </row>
    <row r="226" spans="1:19" s="4" customFormat="1" ht="56.25" customHeight="1" hidden="1">
      <c r="A226" s="44"/>
      <c r="B226" s="62"/>
      <c r="C226" s="199" t="s">
        <v>31</v>
      </c>
      <c r="D226" s="209" t="s">
        <v>296</v>
      </c>
      <c r="E226" s="210" t="s">
        <v>9</v>
      </c>
      <c r="F226" s="210" t="s">
        <v>9</v>
      </c>
      <c r="G226" s="211"/>
      <c r="H226" s="210" t="s">
        <v>17</v>
      </c>
      <c r="I226" s="212"/>
      <c r="J226" s="201">
        <f>J227</f>
        <v>0</v>
      </c>
      <c r="K226" s="424"/>
      <c r="L226" s="485"/>
      <c r="S226" s="389"/>
    </row>
    <row r="227" spans="1:19" s="4" customFormat="1" ht="20.25" customHeight="1" hidden="1">
      <c r="A227" s="44"/>
      <c r="B227" s="62"/>
      <c r="C227" s="199" t="s">
        <v>112</v>
      </c>
      <c r="D227" s="209" t="s">
        <v>296</v>
      </c>
      <c r="E227" s="210" t="s">
        <v>9</v>
      </c>
      <c r="F227" s="210" t="s">
        <v>9</v>
      </c>
      <c r="G227" s="211"/>
      <c r="H227" s="210" t="s">
        <v>115</v>
      </c>
      <c r="I227" s="212"/>
      <c r="J227" s="204">
        <f>J228</f>
        <v>0</v>
      </c>
      <c r="K227" s="424"/>
      <c r="L227" s="485"/>
      <c r="S227" s="389"/>
    </row>
    <row r="228" spans="1:19" s="4" customFormat="1" ht="0.75" customHeight="1">
      <c r="A228" s="44"/>
      <c r="B228" s="62"/>
      <c r="C228" s="196" t="s">
        <v>153</v>
      </c>
      <c r="D228" s="209" t="s">
        <v>296</v>
      </c>
      <c r="E228" s="210" t="s">
        <v>9</v>
      </c>
      <c r="F228" s="210" t="s">
        <v>9</v>
      </c>
      <c r="G228" s="211"/>
      <c r="H228" s="210" t="s">
        <v>116</v>
      </c>
      <c r="I228" s="212" t="s">
        <v>152</v>
      </c>
      <c r="J228" s="204"/>
      <c r="K228" s="424"/>
      <c r="L228" s="485"/>
      <c r="S228" s="389"/>
    </row>
    <row r="229" spans="1:19" s="4" customFormat="1" ht="21.75" customHeight="1">
      <c r="A229" s="45"/>
      <c r="B229" s="75"/>
      <c r="C229" s="552" t="s">
        <v>215</v>
      </c>
      <c r="D229" s="553" t="s">
        <v>296</v>
      </c>
      <c r="E229" s="419" t="s">
        <v>228</v>
      </c>
      <c r="F229" s="401"/>
      <c r="G229" s="549"/>
      <c r="H229" s="401"/>
      <c r="I229" s="419"/>
      <c r="J229" s="411">
        <f>J230+J254</f>
        <v>7789.900000000001</v>
      </c>
      <c r="K229" s="424"/>
      <c r="L229" s="485"/>
      <c r="S229" s="551"/>
    </row>
    <row r="230" spans="1:19" s="4" customFormat="1" ht="22.5" customHeight="1">
      <c r="A230" s="45"/>
      <c r="B230" s="165"/>
      <c r="C230" s="196" t="s">
        <v>280</v>
      </c>
      <c r="D230" s="209" t="s">
        <v>296</v>
      </c>
      <c r="E230" s="210" t="s">
        <v>228</v>
      </c>
      <c r="F230" s="210" t="s">
        <v>233</v>
      </c>
      <c r="G230" s="208"/>
      <c r="H230" s="208"/>
      <c r="I230" s="212"/>
      <c r="J230" s="240">
        <f>J231</f>
        <v>7789.900000000001</v>
      </c>
      <c r="K230" s="424"/>
      <c r="L230" s="485"/>
      <c r="S230" s="389"/>
    </row>
    <row r="231" spans="1:19" s="4" customFormat="1" ht="36.75" customHeight="1">
      <c r="A231" s="45"/>
      <c r="B231" s="165"/>
      <c r="C231" s="199" t="s">
        <v>66</v>
      </c>
      <c r="D231" s="209" t="s">
        <v>296</v>
      </c>
      <c r="E231" s="210" t="s">
        <v>228</v>
      </c>
      <c r="F231" s="210" t="s">
        <v>233</v>
      </c>
      <c r="G231" s="210"/>
      <c r="H231" s="210" t="s">
        <v>362</v>
      </c>
      <c r="I231" s="212"/>
      <c r="J231" s="330">
        <f>J236+J235</f>
        <v>7789.900000000001</v>
      </c>
      <c r="K231" s="424"/>
      <c r="L231" s="485"/>
      <c r="S231" s="389"/>
    </row>
    <row r="232" spans="1:19" s="4" customFormat="1" ht="36.75" customHeight="1">
      <c r="A232" s="45"/>
      <c r="B232" s="165"/>
      <c r="C232" s="199" t="s">
        <v>683</v>
      </c>
      <c r="D232" s="209" t="s">
        <v>296</v>
      </c>
      <c r="E232" s="210" t="s">
        <v>228</v>
      </c>
      <c r="F232" s="210" t="s">
        <v>233</v>
      </c>
      <c r="G232" s="210"/>
      <c r="H232" s="210" t="s">
        <v>679</v>
      </c>
      <c r="I232" s="212"/>
      <c r="J232" s="330">
        <f>J235</f>
        <v>2085.8</v>
      </c>
      <c r="K232" s="424"/>
      <c r="L232" s="485"/>
      <c r="S232" s="389"/>
    </row>
    <row r="233" spans="1:19" s="4" customFormat="1" ht="46.5" customHeight="1">
      <c r="A233" s="45"/>
      <c r="B233" s="165"/>
      <c r="C233" s="199" t="s">
        <v>742</v>
      </c>
      <c r="D233" s="209" t="s">
        <v>296</v>
      </c>
      <c r="E233" s="210" t="s">
        <v>228</v>
      </c>
      <c r="F233" s="210" t="s">
        <v>233</v>
      </c>
      <c r="G233" s="210"/>
      <c r="H233" s="210" t="s">
        <v>680</v>
      </c>
      <c r="I233" s="212"/>
      <c r="J233" s="330">
        <f>J235</f>
        <v>2085.8</v>
      </c>
      <c r="K233" s="424"/>
      <c r="L233" s="485"/>
      <c r="S233" s="389"/>
    </row>
    <row r="234" spans="1:19" s="4" customFormat="1" ht="26.25" customHeight="1">
      <c r="A234" s="45"/>
      <c r="B234" s="165"/>
      <c r="C234" s="199" t="s">
        <v>198</v>
      </c>
      <c r="D234" s="209" t="s">
        <v>296</v>
      </c>
      <c r="E234" s="210" t="s">
        <v>228</v>
      </c>
      <c r="F234" s="210" t="s">
        <v>233</v>
      </c>
      <c r="G234" s="210"/>
      <c r="H234" s="210" t="s">
        <v>741</v>
      </c>
      <c r="I234" s="212"/>
      <c r="J234" s="330">
        <f>J235</f>
        <v>2085.8</v>
      </c>
      <c r="K234" s="424"/>
      <c r="L234" s="485"/>
      <c r="S234" s="389"/>
    </row>
    <row r="235" spans="1:19" s="4" customFormat="1" ht="36.75" customHeight="1">
      <c r="A235" s="45"/>
      <c r="B235" s="165"/>
      <c r="C235" s="199" t="s">
        <v>443</v>
      </c>
      <c r="D235" s="209" t="s">
        <v>296</v>
      </c>
      <c r="E235" s="210" t="s">
        <v>228</v>
      </c>
      <c r="F235" s="210" t="s">
        <v>233</v>
      </c>
      <c r="G235" s="210"/>
      <c r="H235" s="210" t="s">
        <v>741</v>
      </c>
      <c r="I235" s="212" t="s">
        <v>152</v>
      </c>
      <c r="J235" s="330">
        <f>2023.2+62.6</f>
        <v>2085.8</v>
      </c>
      <c r="K235" s="424"/>
      <c r="L235" s="485"/>
      <c r="S235" s="389"/>
    </row>
    <row r="236" spans="1:19" s="4" customFormat="1" ht="26.25" customHeight="1">
      <c r="A236" s="45"/>
      <c r="B236" s="165"/>
      <c r="C236" s="196" t="s">
        <v>488</v>
      </c>
      <c r="D236" s="209" t="s">
        <v>296</v>
      </c>
      <c r="E236" s="210" t="s">
        <v>228</v>
      </c>
      <c r="F236" s="210" t="s">
        <v>233</v>
      </c>
      <c r="G236" s="210" t="s">
        <v>216</v>
      </c>
      <c r="H236" s="210" t="s">
        <v>363</v>
      </c>
      <c r="I236" s="212"/>
      <c r="J236" s="330">
        <f>J237+J248+J251+J280</f>
        <v>5704.1</v>
      </c>
      <c r="K236" s="424"/>
      <c r="L236" s="485"/>
      <c r="S236" s="389"/>
    </row>
    <row r="237" spans="1:19" s="4" customFormat="1" ht="31.5" customHeight="1">
      <c r="A237" s="45"/>
      <c r="B237" s="165"/>
      <c r="C237" s="196" t="s">
        <v>386</v>
      </c>
      <c r="D237" s="209" t="s">
        <v>296</v>
      </c>
      <c r="E237" s="210" t="s">
        <v>228</v>
      </c>
      <c r="F237" s="210" t="s">
        <v>233</v>
      </c>
      <c r="G237" s="210" t="s">
        <v>20</v>
      </c>
      <c r="H237" s="210" t="s">
        <v>364</v>
      </c>
      <c r="I237" s="212"/>
      <c r="J237" s="330">
        <f>J238+J246+J243</f>
        <v>5568.1</v>
      </c>
      <c r="K237" s="424"/>
      <c r="L237" s="485"/>
      <c r="S237" s="389"/>
    </row>
    <row r="238" spans="1:19" s="4" customFormat="1" ht="56.25" customHeight="1">
      <c r="A238" s="45"/>
      <c r="B238" s="165"/>
      <c r="C238" s="246" t="s">
        <v>197</v>
      </c>
      <c r="D238" s="209" t="s">
        <v>296</v>
      </c>
      <c r="E238" s="210" t="s">
        <v>228</v>
      </c>
      <c r="F238" s="210" t="s">
        <v>233</v>
      </c>
      <c r="G238" s="210"/>
      <c r="H238" s="210" t="s">
        <v>365</v>
      </c>
      <c r="I238" s="212"/>
      <c r="J238" s="330">
        <f>J239+J240+J241</f>
        <v>5568.1</v>
      </c>
      <c r="K238" s="424"/>
      <c r="L238" s="485"/>
      <c r="S238" s="389"/>
    </row>
    <row r="239" spans="1:19" s="4" customFormat="1" ht="62.25" customHeight="1">
      <c r="A239" s="45"/>
      <c r="B239" s="165"/>
      <c r="C239" s="404" t="s">
        <v>150</v>
      </c>
      <c r="D239" s="400" t="s">
        <v>296</v>
      </c>
      <c r="E239" s="401" t="s">
        <v>228</v>
      </c>
      <c r="F239" s="401" t="s">
        <v>233</v>
      </c>
      <c r="G239" s="401" t="s">
        <v>252</v>
      </c>
      <c r="H239" s="401" t="s">
        <v>365</v>
      </c>
      <c r="I239" s="212" t="s">
        <v>151</v>
      </c>
      <c r="J239" s="330">
        <v>5216</v>
      </c>
      <c r="K239" s="625" t="s">
        <v>737</v>
      </c>
      <c r="L239" s="626"/>
      <c r="S239" s="389"/>
    </row>
    <row r="240" spans="1:19" s="4" customFormat="1" ht="38.25" customHeight="1">
      <c r="A240" s="45"/>
      <c r="B240" s="165"/>
      <c r="C240" s="196" t="s">
        <v>443</v>
      </c>
      <c r="D240" s="209" t="s">
        <v>296</v>
      </c>
      <c r="E240" s="210" t="s">
        <v>228</v>
      </c>
      <c r="F240" s="210" t="s">
        <v>233</v>
      </c>
      <c r="G240" s="210" t="s">
        <v>252</v>
      </c>
      <c r="H240" s="210" t="s">
        <v>365</v>
      </c>
      <c r="I240" s="212" t="s">
        <v>152</v>
      </c>
      <c r="J240" s="410">
        <f>402.9-62.6</f>
        <v>340.29999999999995</v>
      </c>
      <c r="K240" s="625"/>
      <c r="L240" s="626"/>
      <c r="M240" s="630"/>
      <c r="N240" s="631"/>
      <c r="O240" s="631"/>
      <c r="S240" s="389"/>
    </row>
    <row r="241" spans="1:19" s="4" customFormat="1" ht="24" customHeight="1">
      <c r="A241" s="45"/>
      <c r="B241" s="165"/>
      <c r="C241" s="399" t="s">
        <v>155</v>
      </c>
      <c r="D241" s="400" t="s">
        <v>296</v>
      </c>
      <c r="E241" s="401" t="s">
        <v>228</v>
      </c>
      <c r="F241" s="401" t="s">
        <v>233</v>
      </c>
      <c r="G241" s="401" t="s">
        <v>252</v>
      </c>
      <c r="H241" s="401" t="s">
        <v>365</v>
      </c>
      <c r="I241" s="402" t="s">
        <v>154</v>
      </c>
      <c r="J241" s="410">
        <v>11.8</v>
      </c>
      <c r="K241" s="625"/>
      <c r="L241" s="626"/>
      <c r="S241" s="389"/>
    </row>
    <row r="242" spans="1:19" s="4" customFormat="1" ht="33" customHeight="1" hidden="1">
      <c r="A242" s="45"/>
      <c r="B242" s="165"/>
      <c r="C242" s="399" t="s">
        <v>667</v>
      </c>
      <c r="D242" s="400" t="s">
        <v>296</v>
      </c>
      <c r="E242" s="401" t="s">
        <v>228</v>
      </c>
      <c r="F242" s="401" t="s">
        <v>233</v>
      </c>
      <c r="G242" s="401" t="s">
        <v>252</v>
      </c>
      <c r="H242" s="401" t="s">
        <v>668</v>
      </c>
      <c r="I242" s="402"/>
      <c r="J242" s="410">
        <f>J243</f>
        <v>0</v>
      </c>
      <c r="K242" s="482"/>
      <c r="L242" s="491"/>
      <c r="S242" s="389"/>
    </row>
    <row r="243" spans="1:19" s="4" customFormat="1" ht="41.25" customHeight="1" hidden="1">
      <c r="A243" s="45"/>
      <c r="B243" s="165"/>
      <c r="C243" s="404" t="s">
        <v>443</v>
      </c>
      <c r="D243" s="400" t="s">
        <v>296</v>
      </c>
      <c r="E243" s="401" t="s">
        <v>228</v>
      </c>
      <c r="F243" s="401" t="s">
        <v>233</v>
      </c>
      <c r="G243" s="401"/>
      <c r="H243" s="401" t="s">
        <v>668</v>
      </c>
      <c r="I243" s="402" t="s">
        <v>152</v>
      </c>
      <c r="J243" s="410">
        <v>0</v>
      </c>
      <c r="K243" s="482"/>
      <c r="L243" s="491"/>
      <c r="S243" s="389"/>
    </row>
    <row r="244" spans="1:19" s="4" customFormat="1" ht="6.75" customHeight="1" hidden="1">
      <c r="A244" s="45"/>
      <c r="B244" s="165"/>
      <c r="C244" s="399" t="s">
        <v>532</v>
      </c>
      <c r="D244" s="400" t="s">
        <v>296</v>
      </c>
      <c r="E244" s="401" t="s">
        <v>228</v>
      </c>
      <c r="F244" s="401" t="s">
        <v>233</v>
      </c>
      <c r="G244" s="401"/>
      <c r="H244" s="401" t="s">
        <v>509</v>
      </c>
      <c r="I244" s="402"/>
      <c r="J244" s="410">
        <f>J245</f>
        <v>0</v>
      </c>
      <c r="K244" s="482"/>
      <c r="L244" s="491"/>
      <c r="S244" s="389"/>
    </row>
    <row r="245" spans="1:19" s="4" customFormat="1" ht="6.75" customHeight="1" hidden="1">
      <c r="A245" s="45"/>
      <c r="B245" s="165"/>
      <c r="C245" s="404" t="s">
        <v>150</v>
      </c>
      <c r="D245" s="400" t="s">
        <v>296</v>
      </c>
      <c r="E245" s="401" t="s">
        <v>228</v>
      </c>
      <c r="F245" s="401" t="s">
        <v>233</v>
      </c>
      <c r="G245" s="401"/>
      <c r="H245" s="401" t="s">
        <v>510</v>
      </c>
      <c r="I245" s="402" t="s">
        <v>151</v>
      </c>
      <c r="J245" s="410">
        <v>0</v>
      </c>
      <c r="K245" s="502"/>
      <c r="L245" s="492"/>
      <c r="S245" s="389"/>
    </row>
    <row r="246" spans="1:19" s="4" customFormat="1" ht="6.75" customHeight="1" hidden="1">
      <c r="A246" s="45"/>
      <c r="B246" s="165"/>
      <c r="C246" s="399" t="s">
        <v>198</v>
      </c>
      <c r="D246" s="400" t="s">
        <v>296</v>
      </c>
      <c r="E246" s="401" t="s">
        <v>228</v>
      </c>
      <c r="F246" s="401" t="s">
        <v>233</v>
      </c>
      <c r="G246" s="401"/>
      <c r="H246" s="401" t="s">
        <v>510</v>
      </c>
      <c r="I246" s="402"/>
      <c r="J246" s="443">
        <f>J247</f>
        <v>0</v>
      </c>
      <c r="K246" s="424"/>
      <c r="L246" s="485"/>
      <c r="S246" s="389"/>
    </row>
    <row r="247" spans="1:19" s="4" customFormat="1" ht="6.75" customHeight="1" hidden="1">
      <c r="A247" s="45"/>
      <c r="B247" s="165"/>
      <c r="C247" s="404" t="s">
        <v>150</v>
      </c>
      <c r="D247" s="400" t="s">
        <v>296</v>
      </c>
      <c r="E247" s="401" t="s">
        <v>228</v>
      </c>
      <c r="F247" s="401" t="s">
        <v>233</v>
      </c>
      <c r="G247" s="401" t="s">
        <v>252</v>
      </c>
      <c r="H247" s="401" t="s">
        <v>366</v>
      </c>
      <c r="I247" s="402" t="s">
        <v>151</v>
      </c>
      <c r="J247" s="443">
        <f>47-47</f>
        <v>0</v>
      </c>
      <c r="K247" s="625"/>
      <c r="L247" s="626"/>
      <c r="S247" s="389"/>
    </row>
    <row r="248" spans="1:19" s="441" customFormat="1" ht="35.25" customHeight="1">
      <c r="A248" s="440"/>
      <c r="B248" s="165"/>
      <c r="C248" s="404" t="s">
        <v>388</v>
      </c>
      <c r="D248" s="400" t="s">
        <v>296</v>
      </c>
      <c r="E248" s="401" t="s">
        <v>228</v>
      </c>
      <c r="F248" s="401" t="s">
        <v>233</v>
      </c>
      <c r="G248" s="401"/>
      <c r="H248" s="401" t="s">
        <v>387</v>
      </c>
      <c r="I248" s="402"/>
      <c r="J248" s="443">
        <f>J249</f>
        <v>70</v>
      </c>
      <c r="K248" s="454"/>
      <c r="L248" s="503"/>
      <c r="S248" s="442"/>
    </row>
    <row r="249" spans="1:19" s="4" customFormat="1" ht="26.25" customHeight="1">
      <c r="A249" s="45"/>
      <c r="B249" s="165"/>
      <c r="C249" s="404" t="s">
        <v>198</v>
      </c>
      <c r="D249" s="400" t="s">
        <v>296</v>
      </c>
      <c r="E249" s="401" t="s">
        <v>228</v>
      </c>
      <c r="F249" s="401" t="s">
        <v>233</v>
      </c>
      <c r="G249" s="401"/>
      <c r="H249" s="401" t="s">
        <v>389</v>
      </c>
      <c r="I249" s="402"/>
      <c r="J249" s="443">
        <f>J250</f>
        <v>70</v>
      </c>
      <c r="K249" s="424"/>
      <c r="L249" s="492"/>
      <c r="S249" s="389"/>
    </row>
    <row r="250" spans="1:19" s="441" customFormat="1" ht="36" customHeight="1">
      <c r="A250" s="440"/>
      <c r="B250" s="165"/>
      <c r="C250" s="399" t="s">
        <v>443</v>
      </c>
      <c r="D250" s="400" t="s">
        <v>296</v>
      </c>
      <c r="E250" s="401" t="s">
        <v>228</v>
      </c>
      <c r="F250" s="401" t="s">
        <v>233</v>
      </c>
      <c r="G250" s="401"/>
      <c r="H250" s="401" t="s">
        <v>389</v>
      </c>
      <c r="I250" s="402" t="s">
        <v>152</v>
      </c>
      <c r="J250" s="443">
        <v>70</v>
      </c>
      <c r="K250" s="637"/>
      <c r="L250" s="638"/>
      <c r="S250" s="442"/>
    </row>
    <row r="251" spans="1:19" s="4" customFormat="1" ht="40.5" customHeight="1" hidden="1">
      <c r="A251" s="45"/>
      <c r="B251" s="436"/>
      <c r="C251" s="196" t="s">
        <v>391</v>
      </c>
      <c r="D251" s="209" t="s">
        <v>296</v>
      </c>
      <c r="E251" s="210" t="s">
        <v>228</v>
      </c>
      <c r="F251" s="210" t="s">
        <v>233</v>
      </c>
      <c r="G251" s="210" t="s">
        <v>252</v>
      </c>
      <c r="H251" s="210" t="s">
        <v>389</v>
      </c>
      <c r="I251" s="212"/>
      <c r="J251" s="329">
        <f>J252</f>
        <v>66</v>
      </c>
      <c r="K251" s="424"/>
      <c r="L251" s="492"/>
      <c r="S251" s="389"/>
    </row>
    <row r="252" spans="1:19" s="4" customFormat="1" ht="45.75" customHeight="1">
      <c r="A252" s="45"/>
      <c r="B252" s="165"/>
      <c r="C252" s="199" t="s">
        <v>471</v>
      </c>
      <c r="D252" s="209" t="s">
        <v>296</v>
      </c>
      <c r="E252" s="210" t="s">
        <v>228</v>
      </c>
      <c r="F252" s="210" t="s">
        <v>233</v>
      </c>
      <c r="G252" s="210"/>
      <c r="H252" s="210" t="s">
        <v>390</v>
      </c>
      <c r="I252" s="210"/>
      <c r="J252" s="204">
        <f>J253</f>
        <v>66</v>
      </c>
      <c r="K252" s="424"/>
      <c r="L252" s="485"/>
      <c r="S252" s="389"/>
    </row>
    <row r="253" spans="1:19" s="4" customFormat="1" ht="37.5" customHeight="1">
      <c r="A253" s="45"/>
      <c r="B253" s="165"/>
      <c r="C253" s="220" t="s">
        <v>157</v>
      </c>
      <c r="D253" s="209" t="s">
        <v>296</v>
      </c>
      <c r="E253" s="210" t="s">
        <v>228</v>
      </c>
      <c r="F253" s="210" t="s">
        <v>233</v>
      </c>
      <c r="G253" s="210"/>
      <c r="H253" s="210" t="s">
        <v>392</v>
      </c>
      <c r="I253" s="210" t="s">
        <v>156</v>
      </c>
      <c r="J253" s="204">
        <v>66</v>
      </c>
      <c r="K253" s="424"/>
      <c r="L253" s="485"/>
      <c r="S253" s="389"/>
    </row>
    <row r="254" spans="1:19" s="4" customFormat="1" ht="24.75" customHeight="1" hidden="1">
      <c r="A254" s="45"/>
      <c r="B254" s="165"/>
      <c r="C254" s="196" t="s">
        <v>245</v>
      </c>
      <c r="D254" s="209" t="s">
        <v>296</v>
      </c>
      <c r="E254" s="210" t="s">
        <v>228</v>
      </c>
      <c r="F254" s="210" t="s">
        <v>233</v>
      </c>
      <c r="G254" s="210"/>
      <c r="H254" s="210" t="s">
        <v>392</v>
      </c>
      <c r="I254" s="215"/>
      <c r="J254" s="231">
        <f>J255</f>
        <v>0</v>
      </c>
      <c r="K254" s="424"/>
      <c r="L254" s="485"/>
      <c r="S254" s="389"/>
    </row>
    <row r="255" spans="1:19" s="4" customFormat="1" ht="37.5" customHeight="1" hidden="1">
      <c r="A255" s="45"/>
      <c r="B255" s="165"/>
      <c r="C255" s="199" t="s">
        <v>66</v>
      </c>
      <c r="D255" s="209" t="s">
        <v>296</v>
      </c>
      <c r="E255" s="210" t="s">
        <v>228</v>
      </c>
      <c r="F255" s="210" t="s">
        <v>233</v>
      </c>
      <c r="G255" s="210"/>
      <c r="H255" s="210"/>
      <c r="I255" s="213"/>
      <c r="J255" s="204">
        <f>J256</f>
        <v>0</v>
      </c>
      <c r="K255" s="424"/>
      <c r="L255" s="485"/>
      <c r="S255" s="389"/>
    </row>
    <row r="256" spans="1:19" s="4" customFormat="1" ht="22.5" customHeight="1" hidden="1">
      <c r="A256" s="45"/>
      <c r="B256" s="165"/>
      <c r="C256" s="196" t="s">
        <v>488</v>
      </c>
      <c r="D256" s="209" t="s">
        <v>296</v>
      </c>
      <c r="E256" s="210" t="s">
        <v>228</v>
      </c>
      <c r="F256" s="210" t="s">
        <v>237</v>
      </c>
      <c r="G256" s="210"/>
      <c r="H256" s="210" t="s">
        <v>362</v>
      </c>
      <c r="I256" s="213"/>
      <c r="J256" s="204">
        <f>J257</f>
        <v>0</v>
      </c>
      <c r="K256" s="424"/>
      <c r="L256" s="485"/>
      <c r="S256" s="389"/>
    </row>
    <row r="257" spans="1:19" s="4" customFormat="1" ht="33.75" customHeight="1" hidden="1">
      <c r="A257" s="45"/>
      <c r="B257" s="165"/>
      <c r="C257" s="246" t="s">
        <v>536</v>
      </c>
      <c r="D257" s="209" t="s">
        <v>296</v>
      </c>
      <c r="E257" s="210" t="s">
        <v>228</v>
      </c>
      <c r="F257" s="210" t="s">
        <v>237</v>
      </c>
      <c r="G257" s="210"/>
      <c r="H257" s="210" t="s">
        <v>363</v>
      </c>
      <c r="I257" s="213"/>
      <c r="J257" s="204">
        <f>J258</f>
        <v>0</v>
      </c>
      <c r="K257" s="424"/>
      <c r="L257" s="485"/>
      <c r="S257" s="389"/>
    </row>
    <row r="258" spans="1:19" s="4" customFormat="1" ht="19.5" customHeight="1" hidden="1">
      <c r="A258" s="45"/>
      <c r="B258" s="165"/>
      <c r="C258" s="220" t="s">
        <v>198</v>
      </c>
      <c r="D258" s="209" t="s">
        <v>296</v>
      </c>
      <c r="E258" s="210" t="s">
        <v>228</v>
      </c>
      <c r="F258" s="210" t="s">
        <v>237</v>
      </c>
      <c r="G258" s="210" t="s">
        <v>308</v>
      </c>
      <c r="H258" s="210" t="s">
        <v>534</v>
      </c>
      <c r="I258" s="213"/>
      <c r="J258" s="231">
        <f>J259</f>
        <v>0</v>
      </c>
      <c r="K258" s="424"/>
      <c r="L258" s="485"/>
      <c r="S258" s="389"/>
    </row>
    <row r="259" spans="1:19" s="4" customFormat="1" ht="39.75" customHeight="1" hidden="1">
      <c r="A259" s="45"/>
      <c r="B259" s="165"/>
      <c r="C259" s="196" t="s">
        <v>443</v>
      </c>
      <c r="D259" s="209" t="s">
        <v>296</v>
      </c>
      <c r="E259" s="210" t="s">
        <v>228</v>
      </c>
      <c r="F259" s="210" t="s">
        <v>237</v>
      </c>
      <c r="G259" s="210" t="s">
        <v>308</v>
      </c>
      <c r="H259" s="210" t="s">
        <v>535</v>
      </c>
      <c r="I259" s="213" t="s">
        <v>152</v>
      </c>
      <c r="J259" s="231">
        <v>0</v>
      </c>
      <c r="K259" s="424"/>
      <c r="L259" s="485"/>
      <c r="S259" s="389"/>
    </row>
    <row r="260" spans="1:19" s="4" customFormat="1" ht="18" customHeight="1" hidden="1">
      <c r="A260" s="44"/>
      <c r="B260" s="75">
        <v>9</v>
      </c>
      <c r="C260" s="258" t="s">
        <v>266</v>
      </c>
      <c r="D260" s="209" t="s">
        <v>296</v>
      </c>
      <c r="E260" s="210" t="s">
        <v>228</v>
      </c>
      <c r="F260" s="210" t="s">
        <v>237</v>
      </c>
      <c r="G260" s="210"/>
      <c r="H260" s="210" t="s">
        <v>535</v>
      </c>
      <c r="I260" s="208"/>
      <c r="J260" s="344">
        <f>J267</f>
        <v>0</v>
      </c>
      <c r="K260" s="424"/>
      <c r="L260" s="485"/>
      <c r="S260" s="389"/>
    </row>
    <row r="261" spans="1:19" s="4" customFormat="1" ht="18.75" hidden="1">
      <c r="A261" s="44"/>
      <c r="B261" s="62"/>
      <c r="C261" s="200" t="s">
        <v>283</v>
      </c>
      <c r="D261" s="209" t="s">
        <v>296</v>
      </c>
      <c r="E261" s="210" t="s">
        <v>228</v>
      </c>
      <c r="F261" s="210" t="s">
        <v>237</v>
      </c>
      <c r="G261" s="207"/>
      <c r="H261" s="207"/>
      <c r="I261" s="212"/>
      <c r="J261" s="341"/>
      <c r="K261" s="424"/>
      <c r="L261" s="485"/>
      <c r="S261" s="389"/>
    </row>
    <row r="262" spans="1:19" s="5" customFormat="1" ht="18.75" hidden="1">
      <c r="A262" s="44"/>
      <c r="B262" s="62"/>
      <c r="C262" s="200" t="s">
        <v>297</v>
      </c>
      <c r="D262" s="207" t="s">
        <v>296</v>
      </c>
      <c r="E262" s="207" t="s">
        <v>227</v>
      </c>
      <c r="F262" s="207"/>
      <c r="G262" s="209"/>
      <c r="H262" s="209"/>
      <c r="I262" s="212"/>
      <c r="J262" s="341"/>
      <c r="K262" s="504"/>
      <c r="L262" s="505"/>
      <c r="S262" s="390"/>
    </row>
    <row r="263" spans="1:19" s="5" customFormat="1" ht="37.5" hidden="1">
      <c r="A263" s="44"/>
      <c r="B263" s="62"/>
      <c r="C263" s="200" t="s">
        <v>299</v>
      </c>
      <c r="D263" s="209" t="s">
        <v>296</v>
      </c>
      <c r="E263" s="209" t="s">
        <v>227</v>
      </c>
      <c r="F263" s="209" t="s">
        <v>233</v>
      </c>
      <c r="G263" s="209" t="s">
        <v>298</v>
      </c>
      <c r="H263" s="209"/>
      <c r="I263" s="212"/>
      <c r="J263" s="341"/>
      <c r="K263" s="504"/>
      <c r="L263" s="505"/>
      <c r="S263" s="390"/>
    </row>
    <row r="264" spans="1:19" s="5" customFormat="1" ht="56.25" hidden="1">
      <c r="A264" s="44"/>
      <c r="B264" s="62"/>
      <c r="C264" s="200" t="s">
        <v>10</v>
      </c>
      <c r="D264" s="209" t="s">
        <v>296</v>
      </c>
      <c r="E264" s="209" t="s">
        <v>227</v>
      </c>
      <c r="F264" s="209" t="s">
        <v>233</v>
      </c>
      <c r="G264" s="209" t="s">
        <v>300</v>
      </c>
      <c r="H264" s="209"/>
      <c r="I264" s="212"/>
      <c r="J264" s="341"/>
      <c r="K264" s="504"/>
      <c r="L264" s="505"/>
      <c r="S264" s="390"/>
    </row>
    <row r="265" spans="1:19" s="5" customFormat="1" ht="37.5" hidden="1">
      <c r="A265" s="44"/>
      <c r="B265" s="62"/>
      <c r="C265" s="200" t="s">
        <v>286</v>
      </c>
      <c r="D265" s="209" t="s">
        <v>296</v>
      </c>
      <c r="E265" s="209" t="s">
        <v>227</v>
      </c>
      <c r="F265" s="209" t="s">
        <v>233</v>
      </c>
      <c r="G265" s="209" t="s">
        <v>309</v>
      </c>
      <c r="H265" s="209"/>
      <c r="I265" s="212"/>
      <c r="J265" s="341"/>
      <c r="K265" s="504"/>
      <c r="L265" s="505"/>
      <c r="S265" s="390"/>
    </row>
    <row r="266" spans="1:19" s="5" customFormat="1" ht="21" customHeight="1" hidden="1">
      <c r="A266" s="44"/>
      <c r="B266" s="62"/>
      <c r="C266" s="196" t="s">
        <v>288</v>
      </c>
      <c r="D266" s="209" t="s">
        <v>296</v>
      </c>
      <c r="E266" s="209" t="s">
        <v>227</v>
      </c>
      <c r="F266" s="209" t="s">
        <v>233</v>
      </c>
      <c r="G266" s="209" t="s">
        <v>309</v>
      </c>
      <c r="H266" s="209" t="s">
        <v>285</v>
      </c>
      <c r="I266" s="212"/>
      <c r="J266" s="341"/>
      <c r="K266" s="504"/>
      <c r="L266" s="505"/>
      <c r="S266" s="390"/>
    </row>
    <row r="267" spans="1:19" s="198" customFormat="1" ht="23.25" customHeight="1" hidden="1">
      <c r="A267" s="194"/>
      <c r="B267" s="62"/>
      <c r="C267" s="196" t="s">
        <v>3</v>
      </c>
      <c r="D267" s="209" t="s">
        <v>296</v>
      </c>
      <c r="E267" s="209" t="s">
        <v>227</v>
      </c>
      <c r="F267" s="209" t="s">
        <v>233</v>
      </c>
      <c r="G267" s="209" t="s">
        <v>309</v>
      </c>
      <c r="H267" s="215" t="s">
        <v>287</v>
      </c>
      <c r="I267" s="212"/>
      <c r="J267" s="341">
        <f>J272</f>
        <v>0</v>
      </c>
      <c r="K267" s="506"/>
      <c r="L267" s="507"/>
      <c r="S267" s="390"/>
    </row>
    <row r="268" spans="1:19" s="198" customFormat="1" ht="16.5" customHeight="1" hidden="1">
      <c r="A268" s="194"/>
      <c r="B268" s="62"/>
      <c r="C268" s="199" t="s">
        <v>22</v>
      </c>
      <c r="D268" s="209" t="s">
        <v>296</v>
      </c>
      <c r="E268" s="209" t="s">
        <v>227</v>
      </c>
      <c r="F268" s="209" t="s">
        <v>233</v>
      </c>
      <c r="G268" s="209"/>
      <c r="H268" s="215"/>
      <c r="I268" s="212"/>
      <c r="J268" s="343"/>
      <c r="K268" s="506"/>
      <c r="L268" s="507"/>
      <c r="S268" s="390"/>
    </row>
    <row r="269" spans="1:19" s="198" customFormat="1" ht="21" customHeight="1" hidden="1">
      <c r="A269" s="194"/>
      <c r="B269" s="62"/>
      <c r="C269" s="196" t="s">
        <v>117</v>
      </c>
      <c r="D269" s="209" t="s">
        <v>296</v>
      </c>
      <c r="E269" s="209" t="s">
        <v>227</v>
      </c>
      <c r="F269" s="209" t="s">
        <v>234</v>
      </c>
      <c r="G269" s="209"/>
      <c r="H269" s="215" t="s">
        <v>21</v>
      </c>
      <c r="I269" s="212"/>
      <c r="J269" s="341"/>
      <c r="K269" s="506"/>
      <c r="L269" s="507"/>
      <c r="S269" s="390"/>
    </row>
    <row r="270" spans="1:19" s="198" customFormat="1" ht="68.25" customHeight="1" hidden="1">
      <c r="A270" s="194"/>
      <c r="B270" s="62"/>
      <c r="C270" s="196" t="s">
        <v>5</v>
      </c>
      <c r="D270" s="209" t="s">
        <v>296</v>
      </c>
      <c r="E270" s="209" t="s">
        <v>227</v>
      </c>
      <c r="F270" s="209" t="s">
        <v>234</v>
      </c>
      <c r="G270" s="209" t="s">
        <v>4</v>
      </c>
      <c r="H270" s="215" t="s">
        <v>118</v>
      </c>
      <c r="I270" s="212" t="s">
        <v>26</v>
      </c>
      <c r="J270" s="343" t="s">
        <v>24</v>
      </c>
      <c r="K270" s="506"/>
      <c r="L270" s="507"/>
      <c r="S270" s="390"/>
    </row>
    <row r="271" spans="1:19" s="198" customFormat="1" ht="3" customHeight="1" hidden="1">
      <c r="A271" s="194"/>
      <c r="B271" s="62"/>
      <c r="C271" s="200" t="s">
        <v>10</v>
      </c>
      <c r="D271" s="209" t="s">
        <v>296</v>
      </c>
      <c r="E271" s="209" t="s">
        <v>227</v>
      </c>
      <c r="F271" s="209" t="s">
        <v>234</v>
      </c>
      <c r="G271" s="209" t="s">
        <v>6</v>
      </c>
      <c r="H271" s="215" t="s">
        <v>23</v>
      </c>
      <c r="I271" s="212" t="s">
        <v>27</v>
      </c>
      <c r="J271" s="343" t="s">
        <v>24</v>
      </c>
      <c r="K271" s="508"/>
      <c r="L271" s="507"/>
      <c r="S271" s="390"/>
    </row>
    <row r="272" spans="1:19" s="198" customFormat="1" ht="42" customHeight="1" hidden="1">
      <c r="A272" s="194"/>
      <c r="B272" s="62"/>
      <c r="C272" s="196" t="s">
        <v>67</v>
      </c>
      <c r="D272" s="209" t="s">
        <v>296</v>
      </c>
      <c r="E272" s="209" t="s">
        <v>227</v>
      </c>
      <c r="F272" s="209" t="s">
        <v>234</v>
      </c>
      <c r="G272" s="209" t="s">
        <v>309</v>
      </c>
      <c r="H272" s="215" t="s">
        <v>25</v>
      </c>
      <c r="I272" s="212"/>
      <c r="J272" s="342">
        <f>J273</f>
        <v>0</v>
      </c>
      <c r="K272" s="506"/>
      <c r="L272" s="507"/>
      <c r="S272" s="390"/>
    </row>
    <row r="273" spans="1:19" s="5" customFormat="1" ht="19.5" customHeight="1" hidden="1">
      <c r="A273" s="44"/>
      <c r="B273" s="62"/>
      <c r="C273" s="196" t="s">
        <v>488</v>
      </c>
      <c r="D273" s="209" t="s">
        <v>296</v>
      </c>
      <c r="E273" s="209" t="s">
        <v>227</v>
      </c>
      <c r="F273" s="209" t="s">
        <v>234</v>
      </c>
      <c r="G273" s="209"/>
      <c r="H273" s="210" t="s">
        <v>367</v>
      </c>
      <c r="I273" s="212"/>
      <c r="J273" s="342">
        <f>J274</f>
        <v>0</v>
      </c>
      <c r="K273" s="504"/>
      <c r="L273" s="505"/>
      <c r="S273" s="390"/>
    </row>
    <row r="274" spans="1:19" s="5" customFormat="1" ht="38.25" customHeight="1" hidden="1">
      <c r="A274" s="44"/>
      <c r="B274" s="62"/>
      <c r="C274" s="196" t="s">
        <v>523</v>
      </c>
      <c r="D274" s="209" t="s">
        <v>296</v>
      </c>
      <c r="E274" s="209" t="s">
        <v>227</v>
      </c>
      <c r="F274" s="209" t="s">
        <v>234</v>
      </c>
      <c r="G274" s="209" t="s">
        <v>309</v>
      </c>
      <c r="H274" s="210" t="s">
        <v>368</v>
      </c>
      <c r="I274" s="212"/>
      <c r="J274" s="342">
        <f>J275</f>
        <v>0</v>
      </c>
      <c r="K274" s="504"/>
      <c r="L274" s="505"/>
      <c r="S274" s="390"/>
    </row>
    <row r="275" spans="1:19" s="5" customFormat="1" ht="38.25" customHeight="1" hidden="1">
      <c r="A275" s="44"/>
      <c r="B275" s="62"/>
      <c r="C275" s="247" t="s">
        <v>199</v>
      </c>
      <c r="D275" s="209" t="s">
        <v>296</v>
      </c>
      <c r="E275" s="209" t="s">
        <v>227</v>
      </c>
      <c r="F275" s="209" t="s">
        <v>234</v>
      </c>
      <c r="G275" s="209"/>
      <c r="H275" s="210" t="s">
        <v>393</v>
      </c>
      <c r="I275" s="212"/>
      <c r="J275" s="341">
        <f>J276+J277</f>
        <v>0</v>
      </c>
      <c r="K275" s="504"/>
      <c r="L275" s="505"/>
      <c r="S275" s="390"/>
    </row>
    <row r="276" spans="1:19" s="5" customFormat="1" ht="58.5" customHeight="1" hidden="1">
      <c r="A276" s="44"/>
      <c r="B276" s="62"/>
      <c r="C276" s="220" t="s">
        <v>150</v>
      </c>
      <c r="D276" s="209" t="s">
        <v>296</v>
      </c>
      <c r="E276" s="209" t="s">
        <v>227</v>
      </c>
      <c r="F276" s="209" t="s">
        <v>234</v>
      </c>
      <c r="G276" s="214" t="s">
        <v>6</v>
      </c>
      <c r="H276" s="210" t="s">
        <v>394</v>
      </c>
      <c r="I276" s="212" t="s">
        <v>151</v>
      </c>
      <c r="J276" s="341">
        <f>115.3-115.3</f>
        <v>0</v>
      </c>
      <c r="K276" s="504"/>
      <c r="L276" s="505"/>
      <c r="S276" s="390"/>
    </row>
    <row r="277" spans="1:19" s="5" customFormat="1" ht="39.75" customHeight="1" hidden="1">
      <c r="A277" s="44"/>
      <c r="B277" s="62"/>
      <c r="C277" s="196" t="s">
        <v>443</v>
      </c>
      <c r="D277" s="214" t="s">
        <v>296</v>
      </c>
      <c r="E277" s="214" t="s">
        <v>227</v>
      </c>
      <c r="F277" s="214" t="s">
        <v>234</v>
      </c>
      <c r="G277" s="214" t="s">
        <v>6</v>
      </c>
      <c r="H277" s="210" t="s">
        <v>394</v>
      </c>
      <c r="I277" s="212" t="s">
        <v>152</v>
      </c>
      <c r="J277" s="341">
        <f>5-5</f>
        <v>0</v>
      </c>
      <c r="K277" s="509"/>
      <c r="L277" s="510"/>
      <c r="S277" s="390"/>
    </row>
    <row r="278" spans="1:19" s="5" customFormat="1" ht="39.75" customHeight="1" hidden="1">
      <c r="A278" s="44"/>
      <c r="B278" s="445"/>
      <c r="C278" s="399" t="s">
        <v>634</v>
      </c>
      <c r="D278" s="400" t="s">
        <v>296</v>
      </c>
      <c r="E278" s="401" t="s">
        <v>228</v>
      </c>
      <c r="F278" s="401" t="s">
        <v>233</v>
      </c>
      <c r="G278" s="401"/>
      <c r="H278" s="401" t="s">
        <v>637</v>
      </c>
      <c r="I278" s="402"/>
      <c r="J278" s="410">
        <f>J280</f>
        <v>0</v>
      </c>
      <c r="K278" s="509"/>
      <c r="L278" s="510"/>
      <c r="S278" s="390"/>
    </row>
    <row r="279" spans="1:19" s="5" customFormat="1" ht="39.75" customHeight="1" hidden="1">
      <c r="A279" s="44"/>
      <c r="B279" s="445"/>
      <c r="C279" s="399" t="s">
        <v>635</v>
      </c>
      <c r="D279" s="400" t="s">
        <v>296</v>
      </c>
      <c r="E279" s="401" t="s">
        <v>228</v>
      </c>
      <c r="F279" s="401" t="s">
        <v>233</v>
      </c>
      <c r="G279" s="401" t="s">
        <v>252</v>
      </c>
      <c r="H279" s="401" t="s">
        <v>633</v>
      </c>
      <c r="I279" s="402"/>
      <c r="J279" s="410">
        <f>J280</f>
        <v>0</v>
      </c>
      <c r="K279" s="509"/>
      <c r="L279" s="510"/>
      <c r="S279" s="390"/>
    </row>
    <row r="280" spans="1:19" s="5" customFormat="1" ht="39.75" customHeight="1" hidden="1">
      <c r="A280" s="44"/>
      <c r="B280" s="165"/>
      <c r="C280" s="399" t="s">
        <v>443</v>
      </c>
      <c r="D280" s="400" t="s">
        <v>296</v>
      </c>
      <c r="E280" s="401" t="s">
        <v>228</v>
      </c>
      <c r="F280" s="401" t="s">
        <v>233</v>
      </c>
      <c r="G280" s="401" t="s">
        <v>252</v>
      </c>
      <c r="H280" s="401" t="s">
        <v>633</v>
      </c>
      <c r="I280" s="402" t="s">
        <v>152</v>
      </c>
      <c r="J280" s="410">
        <v>0</v>
      </c>
      <c r="K280" s="509"/>
      <c r="L280" s="510"/>
      <c r="S280" s="390"/>
    </row>
    <row r="281" spans="1:19" s="5" customFormat="1" ht="23.25" customHeight="1">
      <c r="A281" s="44"/>
      <c r="B281" s="62"/>
      <c r="C281" s="291" t="s">
        <v>263</v>
      </c>
      <c r="D281" s="214"/>
      <c r="E281" s="214"/>
      <c r="F281" s="214"/>
      <c r="G281" s="214"/>
      <c r="H281" s="210"/>
      <c r="I281" s="292"/>
      <c r="J281" s="241">
        <f>J21</f>
        <v>15409.000000000002</v>
      </c>
      <c r="K281" s="504"/>
      <c r="L281" s="505"/>
      <c r="S281" s="390"/>
    </row>
    <row r="282" spans="3:10" ht="36.75" customHeight="1" hidden="1">
      <c r="C282" s="50"/>
      <c r="D282" s="214"/>
      <c r="E282" s="210"/>
      <c r="F282" s="210"/>
      <c r="I282" s="59"/>
      <c r="J282" s="60"/>
    </row>
    <row r="283" spans="3:10" ht="2.25" customHeight="1">
      <c r="C283" s="50"/>
      <c r="G283" s="58"/>
      <c r="H283" s="58"/>
      <c r="I283" s="59"/>
      <c r="J283" s="60"/>
    </row>
    <row r="284" spans="1:8" ht="18.75" hidden="1">
      <c r="A284" s="18" t="s">
        <v>293</v>
      </c>
      <c r="B284" s="18"/>
      <c r="C284" s="25"/>
      <c r="D284" s="10"/>
      <c r="E284" s="58"/>
      <c r="F284" s="58"/>
      <c r="G284" s="58"/>
      <c r="H284" s="58"/>
    </row>
    <row r="285" spans="1:6" ht="81.75" customHeight="1">
      <c r="A285" s="36" t="s">
        <v>290</v>
      </c>
      <c r="B285" s="18" t="s">
        <v>526</v>
      </c>
      <c r="D285" s="10"/>
      <c r="E285" s="58"/>
      <c r="F285" s="58"/>
    </row>
    <row r="286" spans="1:10" ht="19.5" customHeight="1">
      <c r="A286" s="11" t="s">
        <v>291</v>
      </c>
      <c r="B286" s="36" t="s">
        <v>525</v>
      </c>
      <c r="J286" s="60" t="s">
        <v>181</v>
      </c>
    </row>
    <row r="287" spans="2:10" ht="19.5" customHeight="1">
      <c r="B287" s="11"/>
      <c r="J287" s="60"/>
    </row>
  </sheetData>
  <sheetProtection/>
  <mergeCells count="28">
    <mergeCell ref="M240:O240"/>
    <mergeCell ref="M44:R44"/>
    <mergeCell ref="D9:J9"/>
    <mergeCell ref="K154:L154"/>
    <mergeCell ref="K250:L250"/>
    <mergeCell ref="K247:L247"/>
    <mergeCell ref="K241:L241"/>
    <mergeCell ref="K240:L240"/>
    <mergeCell ref="K239:L239"/>
    <mergeCell ref="K178:L178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K122:L122"/>
    <mergeCell ref="D10:J10"/>
    <mergeCell ref="D11:J11"/>
    <mergeCell ref="A18:A19"/>
    <mergeCell ref="B18:B19"/>
    <mergeCell ref="C18:C19"/>
    <mergeCell ref="D18:D19"/>
    <mergeCell ref="E18:E19"/>
    <mergeCell ref="F18:F19"/>
  </mergeCells>
  <printOptions/>
  <pageMargins left="1.1811023622047245" right="0" top="0.7874015748031497" bottom="0.5905511811023623" header="0" footer="0"/>
  <pageSetup blackAndWhite="1" fitToHeight="0" fitToWidth="1" horizontalDpi="600" verticalDpi="600" orientation="portrait" paperSize="9" scale="60" r:id="rId1"/>
  <rowBreaks count="3" manualBreakCount="3">
    <brk id="49" min="1" max="9" man="1"/>
    <brk id="103" min="1" max="9" man="1"/>
    <brk id="195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view="pageBreakPreview" zoomScale="80" zoomScaleNormal="75" zoomScaleSheetLayoutView="80" zoomScalePageLayoutView="0" workbookViewId="0" topLeftCell="A12">
      <selection activeCell="B16" sqref="B16:C16"/>
    </sheetView>
  </sheetViews>
  <sheetFormatPr defaultColWidth="9.00390625" defaultRowHeight="12.75"/>
  <cols>
    <col min="1" max="1" width="32.375" style="103" customWidth="1"/>
    <col min="2" max="2" width="66.25390625" style="103" customWidth="1"/>
    <col min="3" max="3" width="15.125" style="103" customWidth="1"/>
    <col min="4" max="4" width="26.375" style="103" customWidth="1"/>
    <col min="5" max="5" width="17.75390625" style="104" customWidth="1"/>
    <col min="6" max="6" width="19.875" style="104" customWidth="1"/>
    <col min="7" max="7" width="10.875" style="104" bestFit="1" customWidth="1"/>
    <col min="8" max="16384" width="9.125" style="104" customWidth="1"/>
  </cols>
  <sheetData>
    <row r="1" spans="2:3" ht="21.75" customHeight="1" hidden="1">
      <c r="B1" s="606" t="s">
        <v>539</v>
      </c>
      <c r="C1" s="607"/>
    </row>
    <row r="2" spans="2:3" ht="20.25" customHeight="1" hidden="1">
      <c r="B2" s="582" t="s">
        <v>183</v>
      </c>
      <c r="C2" s="583"/>
    </row>
    <row r="3" spans="2:3" ht="21.75" customHeight="1" hidden="1">
      <c r="B3" s="608" t="s">
        <v>184</v>
      </c>
      <c r="C3" s="583"/>
    </row>
    <row r="4" spans="2:3" ht="22.5" customHeight="1" hidden="1">
      <c r="B4" s="608" t="s">
        <v>524</v>
      </c>
      <c r="C4" s="583"/>
    </row>
    <row r="5" ht="21.75" customHeight="1" hidden="1"/>
    <row r="6" ht="21.75" customHeight="1" hidden="1"/>
    <row r="7" ht="24" customHeight="1" hidden="1"/>
    <row r="8" spans="1:3" ht="22.5" customHeight="1" hidden="1">
      <c r="A8" s="7"/>
      <c r="B8" s="606" t="s">
        <v>676</v>
      </c>
      <c r="C8" s="607"/>
    </row>
    <row r="9" spans="1:3" ht="23.25" customHeight="1" hidden="1">
      <c r="A9" s="7"/>
      <c r="B9" s="582" t="s">
        <v>641</v>
      </c>
      <c r="C9" s="583"/>
    </row>
    <row r="10" spans="1:3" ht="22.5" customHeight="1" hidden="1">
      <c r="A10" s="7"/>
      <c r="B10" s="608" t="s">
        <v>642</v>
      </c>
      <c r="C10" s="583"/>
    </row>
    <row r="11" spans="1:3" ht="16.5" customHeight="1" hidden="1">
      <c r="A11" s="7"/>
      <c r="B11" s="608" t="s">
        <v>712</v>
      </c>
      <c r="C11" s="583"/>
    </row>
    <row r="12" spans="1:3" ht="17.25" customHeight="1">
      <c r="A12" s="7"/>
      <c r="B12" s="13"/>
      <c r="C12" s="52"/>
    </row>
    <row r="13" spans="1:3" ht="17.25" customHeight="1">
      <c r="A13" s="7"/>
      <c r="B13" s="606" t="s">
        <v>756</v>
      </c>
      <c r="C13" s="607"/>
    </row>
    <row r="14" spans="1:3" ht="17.25" customHeight="1">
      <c r="A14" s="7"/>
      <c r="B14" s="582" t="s">
        <v>643</v>
      </c>
      <c r="C14" s="583"/>
    </row>
    <row r="15" spans="1:3" ht="17.25" customHeight="1">
      <c r="A15" s="7"/>
      <c r="B15" s="608" t="s">
        <v>757</v>
      </c>
      <c r="C15" s="583"/>
    </row>
    <row r="16" spans="1:3" ht="17.25" customHeight="1">
      <c r="A16" s="7"/>
      <c r="B16" s="608"/>
      <c r="C16" s="583"/>
    </row>
    <row r="17" spans="1:3" ht="18" customHeight="1">
      <c r="A17" s="7"/>
      <c r="B17" s="13"/>
      <c r="C17" s="52"/>
    </row>
    <row r="18" spans="1:3" ht="18" customHeight="1" hidden="1">
      <c r="A18" s="7"/>
      <c r="B18" s="13"/>
      <c r="C18" s="52"/>
    </row>
    <row r="19" spans="1:5" ht="18.75">
      <c r="A19" s="611" t="s">
        <v>449</v>
      </c>
      <c r="B19" s="639"/>
      <c r="C19" s="639"/>
      <c r="E19" s="105"/>
    </row>
    <row r="20" spans="1:5" ht="36.75" customHeight="1">
      <c r="A20" s="609" t="s">
        <v>719</v>
      </c>
      <c r="B20" s="634"/>
      <c r="C20" s="634"/>
      <c r="E20" s="103"/>
    </row>
    <row r="21" spans="5:6" ht="18.75">
      <c r="E21" s="106"/>
      <c r="F21" s="107"/>
    </row>
    <row r="22" ht="18.75">
      <c r="C22" s="26" t="s">
        <v>279</v>
      </c>
    </row>
    <row r="23" spans="1:6" ht="55.5" customHeight="1">
      <c r="A23" s="334" t="s">
        <v>254</v>
      </c>
      <c r="B23" s="322" t="s">
        <v>507</v>
      </c>
      <c r="C23" s="335" t="s">
        <v>221</v>
      </c>
      <c r="E23" s="108"/>
      <c r="F23" s="108"/>
    </row>
    <row r="24" spans="1:6" ht="18" customHeight="1">
      <c r="A24" s="109">
        <v>1</v>
      </c>
      <c r="B24" s="110">
        <v>2</v>
      </c>
      <c r="C24" s="111">
        <v>3</v>
      </c>
      <c r="E24" s="108"/>
      <c r="F24" s="108"/>
    </row>
    <row r="25" spans="1:6" s="103" customFormat="1" ht="37.5">
      <c r="A25" s="310" t="s">
        <v>119</v>
      </c>
      <c r="B25" s="232" t="s">
        <v>548</v>
      </c>
      <c r="C25" s="382">
        <f>C27</f>
        <v>0</v>
      </c>
      <c r="E25" s="112"/>
      <c r="F25" s="113"/>
    </row>
    <row r="26" spans="1:6" s="103" customFormat="1" ht="18.75">
      <c r="A26" s="374"/>
      <c r="B26" s="375" t="s">
        <v>273</v>
      </c>
      <c r="C26" s="383"/>
      <c r="E26" s="112"/>
      <c r="F26" s="113"/>
    </row>
    <row r="27" spans="1:7" s="114" customFormat="1" ht="36.75" customHeight="1">
      <c r="A27" s="352" t="s">
        <v>120</v>
      </c>
      <c r="B27" s="311" t="s">
        <v>121</v>
      </c>
      <c r="C27" s="384">
        <f>C32-C28</f>
        <v>0</v>
      </c>
      <c r="D27" s="392"/>
      <c r="F27" s="115"/>
      <c r="G27" s="116"/>
    </row>
    <row r="28" spans="1:3" s="105" customFormat="1" ht="18.75">
      <c r="A28" s="312" t="s">
        <v>122</v>
      </c>
      <c r="B28" s="313" t="s">
        <v>123</v>
      </c>
      <c r="C28" s="356">
        <f>C29</f>
        <v>15409</v>
      </c>
    </row>
    <row r="29" spans="1:3" s="105" customFormat="1" ht="18.75">
      <c r="A29" s="314" t="s">
        <v>124</v>
      </c>
      <c r="B29" s="315" t="s">
        <v>125</v>
      </c>
      <c r="C29" s="355">
        <f>C30</f>
        <v>15409</v>
      </c>
    </row>
    <row r="30" spans="1:3" s="105" customFormat="1" ht="18.75">
      <c r="A30" s="314" t="s">
        <v>126</v>
      </c>
      <c r="B30" s="315" t="s">
        <v>127</v>
      </c>
      <c r="C30" s="355">
        <f>C31</f>
        <v>15409</v>
      </c>
    </row>
    <row r="31" spans="1:4" s="105" customFormat="1" ht="37.5" customHeight="1">
      <c r="A31" s="353" t="s">
        <v>77</v>
      </c>
      <c r="B31" s="316" t="s">
        <v>354</v>
      </c>
      <c r="C31" s="355">
        <f>'прил 2 (доходы)'!C53+'прил 2 (доходы)'!C52</f>
        <v>15409</v>
      </c>
      <c r="D31" s="393"/>
    </row>
    <row r="32" spans="1:3" s="105" customFormat="1" ht="18.75">
      <c r="A32" s="312" t="s">
        <v>128</v>
      </c>
      <c r="B32" s="313" t="s">
        <v>129</v>
      </c>
      <c r="C32" s="357">
        <f>C33</f>
        <v>15409.000000000002</v>
      </c>
    </row>
    <row r="33" spans="1:3" s="105" customFormat="1" ht="18.75">
      <c r="A33" s="314" t="s">
        <v>130</v>
      </c>
      <c r="B33" s="315" t="s">
        <v>131</v>
      </c>
      <c r="C33" s="355">
        <f>C34</f>
        <v>15409.000000000002</v>
      </c>
    </row>
    <row r="34" spans="1:3" s="105" customFormat="1" ht="18.75">
      <c r="A34" s="314" t="s">
        <v>132</v>
      </c>
      <c r="B34" s="315" t="s">
        <v>133</v>
      </c>
      <c r="C34" s="355">
        <f>C35</f>
        <v>15409.000000000002</v>
      </c>
    </row>
    <row r="35" spans="1:4" s="105" customFormat="1" ht="38.25" customHeight="1">
      <c r="A35" s="354" t="s">
        <v>78</v>
      </c>
      <c r="B35" s="317" t="s">
        <v>355</v>
      </c>
      <c r="C35" s="463">
        <f>'прил 6 (ведомст.)'!J21+'прил 2 (доходы)'!C52</f>
        <v>15409.000000000002</v>
      </c>
      <c r="D35" s="460"/>
    </row>
    <row r="36" spans="1:5" s="105" customFormat="1" ht="22.5" customHeight="1">
      <c r="A36" s="117"/>
      <c r="B36" s="118"/>
      <c r="C36" s="119"/>
      <c r="E36" s="120"/>
    </row>
    <row r="37" spans="1:4" s="122" customFormat="1" ht="15.75">
      <c r="A37" s="121"/>
      <c r="B37" s="105"/>
      <c r="C37" s="105"/>
      <c r="D37" s="105"/>
    </row>
    <row r="38" spans="1:2" ht="18.75">
      <c r="A38" s="18" t="s">
        <v>528</v>
      </c>
      <c r="B38" s="13"/>
    </row>
    <row r="39" spans="1:3" ht="18.75">
      <c r="A39" s="36" t="s">
        <v>525</v>
      </c>
      <c r="C39" s="103" t="s">
        <v>292</v>
      </c>
    </row>
    <row r="40" spans="1:3" ht="18.75">
      <c r="A40" s="11"/>
      <c r="C40" s="123"/>
    </row>
  </sheetData>
  <sheetProtection/>
  <mergeCells count="14">
    <mergeCell ref="B1:C1"/>
    <mergeCell ref="B2:C2"/>
    <mergeCell ref="B3:C3"/>
    <mergeCell ref="B4:C4"/>
    <mergeCell ref="B8:C8"/>
    <mergeCell ref="A19:C19"/>
    <mergeCell ref="B13:C13"/>
    <mergeCell ref="B14:C14"/>
    <mergeCell ref="B15:C15"/>
    <mergeCell ref="B16:C16"/>
    <mergeCell ref="A20:C20"/>
    <mergeCell ref="B9:C9"/>
    <mergeCell ref="B10:C10"/>
    <mergeCell ref="B11:C11"/>
  </mergeCells>
  <printOptions/>
  <pageMargins left="1.1811023622047245" right="0.3937007874015748" top="0.7874015748031497" bottom="0.5905511811023623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view="pageBreakPreview" zoomScale="60" zoomScaleNormal="75" zoomScalePageLayoutView="0" workbookViewId="0" topLeftCell="B1">
      <selection activeCell="C5" sqref="C5"/>
    </sheetView>
  </sheetViews>
  <sheetFormatPr defaultColWidth="9.00390625" defaultRowHeight="12.75"/>
  <cols>
    <col min="1" max="1" width="8.75390625" style="124" hidden="1" customWidth="1"/>
    <col min="2" max="2" width="84.875" style="125" customWidth="1"/>
    <col min="3" max="3" width="33.25390625" style="124" customWidth="1"/>
    <col min="4" max="16384" width="9.125" style="124" customWidth="1"/>
  </cols>
  <sheetData>
    <row r="1" spans="2:3" ht="18.75">
      <c r="B1" s="606" t="s">
        <v>758</v>
      </c>
      <c r="C1" s="607"/>
    </row>
    <row r="2" spans="2:3" ht="18.75">
      <c r="B2" s="582" t="s">
        <v>213</v>
      </c>
      <c r="C2" s="583"/>
    </row>
    <row r="3" spans="2:3" ht="18.75">
      <c r="B3" s="608" t="s">
        <v>759</v>
      </c>
      <c r="C3" s="583"/>
    </row>
    <row r="4" spans="2:3" ht="18.75">
      <c r="B4" s="608"/>
      <c r="C4" s="583"/>
    </row>
    <row r="6" spans="1:3" ht="18.75" customHeight="1" hidden="1">
      <c r="A6" s="7"/>
      <c r="B6" s="606" t="s">
        <v>64</v>
      </c>
      <c r="C6" s="607"/>
    </row>
    <row r="7" spans="1:3" ht="18.75" hidden="1">
      <c r="A7" s="7"/>
      <c r="B7" s="582" t="s">
        <v>213</v>
      </c>
      <c r="C7" s="583"/>
    </row>
    <row r="8" spans="1:3" ht="18.75" hidden="1">
      <c r="A8" s="7"/>
      <c r="B8" s="608" t="s">
        <v>214</v>
      </c>
      <c r="C8" s="583"/>
    </row>
    <row r="9" spans="1:3" ht="18.75" hidden="1">
      <c r="A9" s="7"/>
      <c r="B9" s="608" t="s">
        <v>512</v>
      </c>
      <c r="C9" s="583"/>
    </row>
    <row r="10" spans="1:3" ht="18.75" hidden="1">
      <c r="A10" s="7"/>
      <c r="B10" s="13"/>
      <c r="C10" s="52"/>
    </row>
    <row r="11" spans="1:3" ht="18.75">
      <c r="A11" s="7"/>
      <c r="B11" s="13"/>
      <c r="C11" s="52"/>
    </row>
    <row r="12" spans="1:3" ht="18.75">
      <c r="A12" s="7"/>
      <c r="B12" s="13"/>
      <c r="C12" s="52"/>
    </row>
    <row r="13" spans="1:3" s="192" customFormat="1" ht="18.75">
      <c r="A13" s="640" t="s">
        <v>185</v>
      </c>
      <c r="B13" s="645"/>
      <c r="C13" s="645"/>
    </row>
    <row r="14" spans="1:3" s="192" customFormat="1" ht="18.75">
      <c r="A14" s="640" t="s">
        <v>720</v>
      </c>
      <c r="B14" s="641"/>
      <c r="C14" s="641"/>
    </row>
    <row r="15" spans="1:2" ht="18.75">
      <c r="A15" s="122"/>
      <c r="B15" s="126"/>
    </row>
    <row r="16" spans="1:3" ht="18.75">
      <c r="A16" s="122"/>
      <c r="B16" s="126"/>
      <c r="C16" s="127" t="s">
        <v>134</v>
      </c>
    </row>
    <row r="17" spans="1:3" ht="40.5" customHeight="1">
      <c r="A17" s="128" t="s">
        <v>135</v>
      </c>
      <c r="B17" s="129" t="s">
        <v>549</v>
      </c>
      <c r="C17" s="130" t="s">
        <v>221</v>
      </c>
    </row>
    <row r="18" spans="1:3" ht="19.5" customHeight="1">
      <c r="A18" s="128">
        <v>1</v>
      </c>
      <c r="B18" s="129">
        <v>2</v>
      </c>
      <c r="C18" s="130">
        <v>3</v>
      </c>
    </row>
    <row r="19" spans="1:7" ht="39" customHeight="1">
      <c r="A19" s="642" t="s">
        <v>136</v>
      </c>
      <c r="B19" s="154" t="s">
        <v>506</v>
      </c>
      <c r="C19" s="362">
        <f>C21+C22+C23</f>
        <v>111.4</v>
      </c>
      <c r="E19" s="132"/>
      <c r="F19" s="132"/>
      <c r="G19" s="132"/>
    </row>
    <row r="20" spans="1:7" ht="16.5" customHeight="1">
      <c r="A20" s="643"/>
      <c r="B20" s="152" t="s">
        <v>273</v>
      </c>
      <c r="C20" s="153"/>
      <c r="E20" s="132"/>
      <c r="F20" s="132"/>
      <c r="G20" s="132"/>
    </row>
    <row r="21" spans="1:7" ht="99" customHeight="1">
      <c r="A21" s="643"/>
      <c r="B21" s="358" t="s">
        <v>550</v>
      </c>
      <c r="C21" s="360">
        <v>18.7</v>
      </c>
      <c r="E21" s="134"/>
      <c r="F21" s="134"/>
      <c r="G21" s="132"/>
    </row>
    <row r="22" spans="1:3" ht="63" customHeight="1">
      <c r="A22" s="644"/>
      <c r="B22" s="359" t="s">
        <v>573</v>
      </c>
      <c r="C22" s="361">
        <v>66</v>
      </c>
    </row>
    <row r="23" spans="2:3" ht="37.5">
      <c r="B23" s="246" t="s">
        <v>551</v>
      </c>
      <c r="C23" s="361">
        <v>26.7</v>
      </c>
    </row>
    <row r="24" ht="18.75">
      <c r="C24" s="137"/>
    </row>
    <row r="25" spans="1:7" ht="18.75">
      <c r="A25" s="18" t="s">
        <v>289</v>
      </c>
      <c r="C25" s="137"/>
      <c r="D25" s="138"/>
      <c r="E25" s="138"/>
      <c r="F25" s="138"/>
      <c r="G25" s="138"/>
    </row>
    <row r="26" spans="1:7" ht="18.75">
      <c r="A26" s="36" t="s">
        <v>290</v>
      </c>
      <c r="D26" s="138"/>
      <c r="E26" s="138"/>
      <c r="F26" s="138"/>
      <c r="G26" s="138"/>
    </row>
    <row r="27" spans="1:3" ht="18.75">
      <c r="A27" s="11" t="s">
        <v>291</v>
      </c>
      <c r="B27" s="132" t="s">
        <v>526</v>
      </c>
      <c r="C27" s="29"/>
    </row>
    <row r="28" spans="2:3" ht="18.75">
      <c r="B28" s="132" t="s">
        <v>525</v>
      </c>
      <c r="C28" s="139" t="s">
        <v>292</v>
      </c>
    </row>
    <row r="29" ht="18.75">
      <c r="C29" s="29"/>
    </row>
  </sheetData>
  <sheetProtection/>
  <mergeCells count="11">
    <mergeCell ref="A13:C13"/>
    <mergeCell ref="A14:C14"/>
    <mergeCell ref="A19:A22"/>
    <mergeCell ref="B7:C7"/>
    <mergeCell ref="B8:C8"/>
    <mergeCell ref="B9:C9"/>
    <mergeCell ref="B1:C1"/>
    <mergeCell ref="B2:C2"/>
    <mergeCell ref="B3:C3"/>
    <mergeCell ref="B4:C4"/>
    <mergeCell ref="B6:C6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tabSelected="1" view="pageBreakPreview" zoomScale="60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8.75390625" style="124" customWidth="1"/>
    <col min="2" max="2" width="82.00390625" style="125" customWidth="1"/>
    <col min="3" max="3" width="29.00390625" style="124" customWidth="1"/>
    <col min="4" max="16384" width="9.125" style="124" customWidth="1"/>
  </cols>
  <sheetData>
    <row r="1" spans="1:3" ht="18.75" customHeight="1">
      <c r="A1" s="7"/>
      <c r="B1" s="649" t="s">
        <v>760</v>
      </c>
      <c r="C1" s="583"/>
    </row>
    <row r="2" spans="1:3" ht="18.75">
      <c r="A2" s="7"/>
      <c r="B2" s="582" t="s">
        <v>761</v>
      </c>
      <c r="C2" s="583"/>
    </row>
    <row r="3" spans="1:3" ht="18.75">
      <c r="A3" s="7"/>
      <c r="B3" s="608" t="s">
        <v>762</v>
      </c>
      <c r="C3" s="583"/>
    </row>
    <row r="4" spans="1:3" ht="18.75">
      <c r="A4" s="7"/>
      <c r="B4" s="608"/>
      <c r="C4" s="583"/>
    </row>
    <row r="5" spans="1:3" ht="18.75">
      <c r="A5" s="7"/>
      <c r="B5" s="13"/>
      <c r="C5" s="52"/>
    </row>
    <row r="6" spans="1:3" ht="18.75">
      <c r="A6" s="7"/>
      <c r="B6" s="13"/>
      <c r="C6" s="52"/>
    </row>
    <row r="7" spans="1:3" ht="18.75">
      <c r="A7" s="7"/>
      <c r="B7" s="13"/>
      <c r="C7" s="52"/>
    </row>
    <row r="8" spans="1:3" ht="18.75">
      <c r="A8" s="650" t="s">
        <v>622</v>
      </c>
      <c r="B8" s="651"/>
      <c r="C8" s="651"/>
    </row>
    <row r="9" spans="1:3" ht="18.75">
      <c r="A9" s="650" t="s">
        <v>722</v>
      </c>
      <c r="B9" s="652"/>
      <c r="C9" s="652"/>
    </row>
    <row r="10" spans="1:2" ht="18.75">
      <c r="A10" s="122"/>
      <c r="B10" s="126"/>
    </row>
    <row r="11" spans="1:3" ht="18.75">
      <c r="A11" s="122"/>
      <c r="B11" s="126"/>
      <c r="C11" s="127" t="s">
        <v>134</v>
      </c>
    </row>
    <row r="12" spans="1:3" ht="40.5" customHeight="1">
      <c r="A12" s="128" t="s">
        <v>135</v>
      </c>
      <c r="B12" s="129" t="s">
        <v>497</v>
      </c>
      <c r="C12" s="130" t="s">
        <v>552</v>
      </c>
    </row>
    <row r="13" spans="1:3" ht="19.5" customHeight="1">
      <c r="A13" s="128">
        <v>1</v>
      </c>
      <c r="B13" s="129">
        <v>2</v>
      </c>
      <c r="C13" s="130">
        <v>3</v>
      </c>
    </row>
    <row r="14" spans="1:7" ht="39" customHeight="1">
      <c r="A14" s="653" t="s">
        <v>136</v>
      </c>
      <c r="B14" s="131" t="s">
        <v>444</v>
      </c>
      <c r="C14" s="377">
        <f>C16</f>
        <v>0</v>
      </c>
      <c r="E14" s="132"/>
      <c r="F14" s="132"/>
      <c r="G14" s="132"/>
    </row>
    <row r="15" spans="1:7" ht="16.5" customHeight="1">
      <c r="A15" s="654"/>
      <c r="B15" s="133" t="s">
        <v>273</v>
      </c>
      <c r="C15" s="378"/>
      <c r="E15" s="132"/>
      <c r="F15" s="132"/>
      <c r="G15" s="132"/>
    </row>
    <row r="16" spans="1:7" ht="16.5" customHeight="1">
      <c r="A16" s="654"/>
      <c r="B16" s="133" t="s">
        <v>137</v>
      </c>
      <c r="C16" s="378">
        <v>0</v>
      </c>
      <c r="E16" s="134"/>
      <c r="F16" s="134"/>
      <c r="G16" s="132"/>
    </row>
    <row r="17" spans="1:3" ht="16.5" customHeight="1">
      <c r="A17" s="654"/>
      <c r="B17" s="135" t="s">
        <v>138</v>
      </c>
      <c r="C17" s="379">
        <v>0</v>
      </c>
    </row>
    <row r="18" spans="1:3" ht="56.25" customHeight="1">
      <c r="A18" s="655" t="s">
        <v>139</v>
      </c>
      <c r="B18" s="131" t="s">
        <v>446</v>
      </c>
      <c r="C18" s="380">
        <f>C20-C21</f>
        <v>0</v>
      </c>
    </row>
    <row r="19" spans="1:3" ht="16.5" customHeight="1">
      <c r="A19" s="655"/>
      <c r="B19" s="133" t="s">
        <v>273</v>
      </c>
      <c r="C19" s="381"/>
    </row>
    <row r="20" spans="1:3" ht="16.5" customHeight="1">
      <c r="A20" s="655"/>
      <c r="B20" s="133" t="s">
        <v>137</v>
      </c>
      <c r="C20" s="381">
        <v>0</v>
      </c>
    </row>
    <row r="21" spans="1:3" ht="20.25" customHeight="1">
      <c r="A21" s="655"/>
      <c r="B21" s="135" t="s">
        <v>496</v>
      </c>
      <c r="C21" s="379">
        <v>0</v>
      </c>
    </row>
    <row r="22" spans="1:3" ht="39" customHeight="1">
      <c r="A22" s="646" t="s">
        <v>140</v>
      </c>
      <c r="B22" s="136" t="s">
        <v>445</v>
      </c>
      <c r="C22" s="380">
        <v>0</v>
      </c>
    </row>
    <row r="23" spans="1:3" ht="18" customHeight="1">
      <c r="A23" s="647"/>
      <c r="B23" s="133" t="s">
        <v>273</v>
      </c>
      <c r="C23" s="378"/>
    </row>
    <row r="24" spans="1:3" ht="23.25" customHeight="1">
      <c r="A24" s="647"/>
      <c r="B24" s="133" t="s">
        <v>137</v>
      </c>
      <c r="C24" s="378">
        <v>0</v>
      </c>
    </row>
    <row r="25" spans="1:3" ht="21.75" customHeight="1">
      <c r="A25" s="648"/>
      <c r="B25" s="135" t="s">
        <v>138</v>
      </c>
      <c r="C25" s="379">
        <v>0</v>
      </c>
    </row>
    <row r="26" ht="18.75">
      <c r="C26" s="137"/>
    </row>
    <row r="27" ht="18.75">
      <c r="C27" s="137"/>
    </row>
    <row r="28" ht="18.75">
      <c r="C28" s="137"/>
    </row>
    <row r="29" spans="1:7" ht="18.75">
      <c r="A29" s="18" t="s">
        <v>526</v>
      </c>
      <c r="C29" s="137"/>
      <c r="D29" s="138"/>
      <c r="E29" s="138"/>
      <c r="F29" s="138"/>
      <c r="G29" s="138"/>
    </row>
    <row r="30" spans="1:7" ht="18.75">
      <c r="A30" s="36" t="s">
        <v>525</v>
      </c>
      <c r="C30" s="124" t="s">
        <v>292</v>
      </c>
      <c r="D30" s="138"/>
      <c r="E30" s="138"/>
      <c r="F30" s="138"/>
      <c r="G30" s="138"/>
    </row>
    <row r="31" spans="1:3" ht="18.75">
      <c r="A31" s="11"/>
      <c r="B31" s="132"/>
      <c r="C31" s="29"/>
    </row>
    <row r="32" spans="2:3" ht="18.75">
      <c r="B32" s="132"/>
      <c r="C32" s="139"/>
    </row>
  </sheetData>
  <sheetProtection/>
  <mergeCells count="9">
    <mergeCell ref="A22:A25"/>
    <mergeCell ref="B1:C1"/>
    <mergeCell ref="A8:C8"/>
    <mergeCell ref="A9:C9"/>
    <mergeCell ref="A14:A17"/>
    <mergeCell ref="A18:A2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2020-11-08T09:03:25Z</cp:lastPrinted>
  <dcterms:created xsi:type="dcterms:W3CDTF">2002-09-30T07:49:23Z</dcterms:created>
  <dcterms:modified xsi:type="dcterms:W3CDTF">2020-11-18T09:44:36Z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