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_bookmark_1">'Прил.1'!$A$1:$F$12</definedName>
    <definedName name="__bookmark_2">'Прил.1'!$A$13:$F$57</definedName>
    <definedName name="__bookmark_3" localSheetId="2">'Прил.3'!$B$6:$L$367</definedName>
    <definedName name="__bookmark_3" localSheetId="3">'Прил.4'!$B$6:$L$219</definedName>
    <definedName name="__bookmark_3">'Прил.2'!$B$6:$L$366</definedName>
    <definedName name="__bookmark_4">'Прил.5'!$A$7:$F$26</definedName>
    <definedName name="__bookmark_5">'Прил.5'!$A$27:$F$34</definedName>
    <definedName name="_xlnm.Print_Area" localSheetId="0">'Прил.1'!$A$1:$F$63</definedName>
    <definedName name="_xlnm.Print_Area" localSheetId="1">'Прил.2'!$A$1:$L$374</definedName>
    <definedName name="_xlnm.Print_Area" localSheetId="2">'Прил.3'!$A$1:$L$373</definedName>
    <definedName name="_xlnm.Print_Area" localSheetId="3">'Прил.4'!$A$1:$L$225</definedName>
    <definedName name="_xlnm.Print_Area" localSheetId="4">'Прил.5'!$A$1:$F$31</definedName>
  </definedNames>
  <calcPr fullCalcOnLoad="1"/>
</workbook>
</file>

<file path=xl/sharedStrings.xml><?xml version="1.0" encoding="utf-8"?>
<sst xmlns="http://schemas.openxmlformats.org/spreadsheetml/2006/main" count="2102" uniqueCount="396">
  <si>
    <t>Наименование показателя</t>
  </si>
  <si>
    <t>Код строки</t>
  </si>
  <si>
    <t>1</t>
  </si>
  <si>
    <t>2</t>
  </si>
  <si>
    <t>3</t>
  </si>
  <si>
    <t>X</t>
  </si>
  <si>
    <t>НАЛОГОВЫЕ И НЕНАЛОГОВЫЕ ДОХОДЫ</t>
  </si>
  <si>
    <t>000 10000000000000000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</si>
  <si>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</si>
  <si>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</si>
  <si>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</si>
  <si>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</si>
  <si>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</si>
  <si>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</si>
  <si>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</si>
  <si>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</si>
  <si>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</si>
  <si>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</si>
  <si>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</si>
  <si>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</si>
  <si>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</si>
  <si>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</si>
  <si>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</si>
  <si>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</si>
  <si>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</si>
  <si>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</si>
  <si>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</si>
  <si>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</si>
  <si>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</si>
  <si>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</si>
  <si>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</si>
  <si>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</si>
  <si>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</si>
  <si>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</si>
  <si>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</si>
  <si>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</si>
  <si>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</si>
  <si>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</si>
  <si>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</si>
  <si>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</si>
  <si>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</si>
  <si>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</si>
  <si>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</si>
  <si>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</si>
  <si>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</si>
  <si>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</si>
  <si>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</si>
  <si>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</si>
  <si>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БЕЗВОЗМЕЗДНЫЕ ПОСТУПЛЕНИЯ</t>
  </si>
  <si>
    <t>000 20000000000000000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</si>
  <si>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</si>
  <si>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</si>
  <si>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</si>
  <si>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</si>
  <si>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</si>
  <si>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</si>
  <si>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992 20201001100000151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</si>
  <si>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</si>
  <si>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</si>
  <si>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</si>
  <si>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</si>
  <si>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</si>
  <si>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992 20202999100000151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</si>
  <si>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</si>
  <si>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</si>
  <si>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</si>
  <si>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</si>
  <si>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</si>
  <si>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</si>
  <si>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</si>
  <si>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</si>
  <si>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</si>
  <si>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992 20203024100000151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</si>
  <si>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</si>
  <si>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</si>
  <si>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992 21905000100000151</t>
  </si>
  <si>
    <t>Код расхода по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</si>
  <si>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</si>
  <si>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</si>
  <si>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Отдельные мероприятия муниципальной программы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</si>
  <si>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</si>
  <si>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</si>
  <si>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</si>
  <si>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</si>
  <si>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</si>
  <si>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</si>
  <si>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</si>
  <si>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</si>
  <si>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</si>
  <si>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</si>
  <si>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0.00</t>
  </si>
  <si>
    <t>Прочие выплаты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</si>
  <si>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</si>
  <si>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</si>
  <si>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</si>
  <si>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</si>
  <si>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</si>
  <si>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</si>
  <si>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</si>
  <si>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</si>
  <si>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</si>
  <si>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</si>
  <si>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</si>
  <si>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</si>
  <si>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</si>
  <si>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Прочие расходы</t>
  </si>
  <si>
    <t>Уплата прочих налогов, сборов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</si>
  <si>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</si>
  <si>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</si>
  <si>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Совета муниципального образования</t>
  </si>
  <si>
    <t>Совет муниципального образования</t>
  </si>
  <si>
    <t>Осуществление внешнего муниципального финансового контроля</t>
  </si>
  <si>
    <t>Межбюджетные трансферты</t>
  </si>
  <si>
    <t>Иные межбюджетные трансферты</t>
  </si>
  <si>
    <t>000 0106 5022001 540 000</t>
  </si>
  <si>
    <t>000 0106 5022001 540 200</t>
  </si>
  <si>
    <t>Безвозмездные перечисления бюджетам</t>
  </si>
  <si>
    <t>000 0106 5022001 540 250</t>
  </si>
  <si>
    <t>Перечисления другим бюджетам бюджетной системы Российской Федерации</t>
  </si>
  <si>
    <t>991 0106 5022001 540 251</t>
  </si>
  <si>
    <t>Резервные фонды</t>
  </si>
  <si>
    <t>Непрограммные направления деятельности органов местного самоуправления</t>
  </si>
  <si>
    <t>Финансовое обеспечение непредвиденных расходов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</si>
  <si>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</si>
  <si>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</si>
  <si>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</si>
  <si>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</si>
  <si>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Мероприятия, направленные на осуществление мер по противодействию коррупции</t>
  </si>
  <si>
    <t>Обеспечение информационной открытости и доступности информации о деятельности органов местного самоуправления</t>
  </si>
  <si>
    <t>Закупка товаров, работ, услуг в сфере информационно-коммуникационных технологий</t>
  </si>
  <si>
    <t>Услуги связи</t>
  </si>
  <si>
    <t>Распоряжение земельными участками, государственная собственность на которые не разграничена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</si>
  <si>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</si>
  <si>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</si>
  <si>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</si>
  <si>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</si>
  <si>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</si>
  <si>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</si>
  <si>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Обеспечение пожарной безопасности</t>
  </si>
  <si>
    <t>Мероприятия по пожарной безопасности</t>
  </si>
  <si>
    <t>Увеличение стоимости основных средств</t>
  </si>
  <si>
    <t>НАЦИОНАЛЬНАЯ ЭКОНОМИКА</t>
  </si>
  <si>
    <t>Дорожное хозяйство (дорожные фонды)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</si>
  <si>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</si>
  <si>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Капитальный ремонт, ремонт автомобильных дорог общего пользования населенных пунктов</t>
  </si>
  <si>
    <t>Другие вопросы в области национальной экономики</t>
  </si>
  <si>
    <t>Мероприятия по землеустройству и землепользованию</t>
  </si>
  <si>
    <t>Развитие и поддержка малого и среднего предпринимательства</t>
  </si>
  <si>
    <t>ЖИЛИЩНО-КОММУНАЛЬНОЕ ХОЗЯЙСТВО</t>
  </si>
  <si>
    <t>Коммунальное хозяйство</t>
  </si>
  <si>
    <t>Мероприятия по развитию водо-, тепло-, электроснабжения</t>
  </si>
  <si>
    <t>Благоустройство</t>
  </si>
  <si>
    <t>Уличное освещение</t>
  </si>
  <si>
    <t>Прочие мероприятия по благоустройству</t>
  </si>
  <si>
    <t>ОБРАЗОВАНИЕ</t>
  </si>
  <si>
    <t>Молодежная политика и оздоровление детей</t>
  </si>
  <si>
    <t>Мероприятия по профилактике наркомании в муниципальном образовании</t>
  </si>
  <si>
    <t>КУЛЬТУРА, КИНЕМАТОГРАФИЯ</t>
  </si>
  <si>
    <t>Культура</t>
  </si>
  <si>
    <t>Организация досуга и предоставление услуг организаций культуры, прочие мероприятия в сфере культуры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</si>
  <si>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</si>
  <si>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</si>
  <si>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</si>
  <si>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 казенных учреждений, за исключением фонда оплаты труда</t>
  </si>
  <si>
    <t>Приобретение муниципальными учреждениями движимого имущества</t>
  </si>
  <si>
    <t>Реализация мероприятий муниципальной программы "Развитие культуры"</t>
  </si>
  <si>
    <t>Организация библиотечного обслуживания населения, комплектование библиотечных фондов библиотек поселения</t>
  </si>
  <si>
    <t>Библиотечное обслуживание населения</t>
  </si>
  <si>
    <t>ФИЗИЧЕСКАЯ КУЛЬТУРА И СПОРТ</t>
  </si>
  <si>
    <t>Массовый спорт</t>
  </si>
  <si>
    <t>Реализация мероприятий муниципальной программы "Развитие физической культуры и спорта"</t>
  </si>
  <si>
    <t>000 1102 0441040 240 000</t>
  </si>
  <si>
    <t>000 1102 0441040 244 000</t>
  </si>
  <si>
    <t>000 1102 0441040 244 200</t>
  </si>
  <si>
    <t>000 1102 0441040 244 220</t>
  </si>
  <si>
    <t>992 1102 0441040 244 222</t>
  </si>
  <si>
    <t>992 1102 0441040 244 290</t>
  </si>
  <si>
    <t>000 1102 0441040 244 300</t>
  </si>
  <si>
    <t>992 1102 0441040 244 310</t>
  </si>
  <si>
    <t>Результат кассового исполнения бюджета (дефицит/профицит)</t>
  </si>
  <si>
    <t>Изменение остатков средств на счетах по учету средств бюджетов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</si>
  <si>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</si>
  <si>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</si>
  <si>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</si>
  <si>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</si>
  <si>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</si>
  <si>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</si>
  <si>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</si>
  <si>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</si>
  <si>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</si>
  <si>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</si>
  <si>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</si>
  <si>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</si>
  <si>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</si>
  <si>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</si>
  <si>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Изменение иных финансовых активов на счетах по учету средств бюджета</t>
  </si>
  <si>
    <t>000 01060000000000500</t>
  </si>
  <si>
    <t>000 01060000000000600</t>
  </si>
  <si>
    <t>Код бюджетной классификации</t>
  </si>
  <si>
    <t>Кассовое исполнение</t>
  </si>
  <si>
    <t>№ п/п</t>
  </si>
  <si>
    <t>Вед</t>
  </si>
  <si>
    <t>РЗ</t>
  </si>
  <si>
    <t>ПР</t>
  </si>
  <si>
    <t>ЦСР</t>
  </si>
  <si>
    <t>ВР</t>
  </si>
  <si>
    <t>01</t>
  </si>
  <si>
    <t>1700000</t>
  </si>
  <si>
    <t>1710000</t>
  </si>
  <si>
    <t>1710019</t>
  </si>
  <si>
    <t>1716019</t>
  </si>
  <si>
    <t>02</t>
  </si>
  <si>
    <t>04</t>
  </si>
  <si>
    <t>06</t>
  </si>
  <si>
    <t>100</t>
  </si>
  <si>
    <t>200</t>
  </si>
  <si>
    <t>800</t>
  </si>
  <si>
    <t>11</t>
  </si>
  <si>
    <t>13</t>
  </si>
  <si>
    <t>5000000</t>
  </si>
  <si>
    <t>5020000</t>
  </si>
  <si>
    <t>5022001</t>
  </si>
  <si>
    <t>9900000</t>
  </si>
  <si>
    <t>9910000</t>
  </si>
  <si>
    <t>9919001</t>
  </si>
  <si>
    <t>500</t>
  </si>
  <si>
    <t>991</t>
  </si>
  <si>
    <t>0800000</t>
  </si>
  <si>
    <t>0830000</t>
  </si>
  <si>
    <t>0831080</t>
  </si>
  <si>
    <t>1711065</t>
  </si>
  <si>
    <t>1711184</t>
  </si>
  <si>
    <t>1712003</t>
  </si>
  <si>
    <t>03</t>
  </si>
  <si>
    <t>1715118</t>
  </si>
  <si>
    <t>09</t>
  </si>
  <si>
    <t>0600000</t>
  </si>
  <si>
    <t>0670000</t>
  </si>
  <si>
    <t>0671060</t>
  </si>
  <si>
    <t>10</t>
  </si>
  <si>
    <t>0671064</t>
  </si>
  <si>
    <t>1200000</t>
  </si>
  <si>
    <t>1210000</t>
  </si>
  <si>
    <t>1211130</t>
  </si>
  <si>
    <t>9926027</t>
  </si>
  <si>
    <t>12</t>
  </si>
  <si>
    <t>0831081</t>
  </si>
  <si>
    <t>1300000</t>
  </si>
  <si>
    <t>1340000</t>
  </si>
  <si>
    <t>1341140</t>
  </si>
  <si>
    <t>05</t>
  </si>
  <si>
    <t>1900000</t>
  </si>
  <si>
    <t>1940000</t>
  </si>
  <si>
    <t>1941115</t>
  </si>
  <si>
    <t>1941116</t>
  </si>
  <si>
    <t>1941119</t>
  </si>
  <si>
    <t>07</t>
  </si>
  <si>
    <t>0500000</t>
  </si>
  <si>
    <t>0550000</t>
  </si>
  <si>
    <t>0551170</t>
  </si>
  <si>
    <t>08</t>
  </si>
  <si>
    <t>0300000</t>
  </si>
  <si>
    <t>0340000</t>
  </si>
  <si>
    <t>0340059</t>
  </si>
  <si>
    <t>0</t>
  </si>
  <si>
    <t xml:space="preserve">Доходы бюджета - ВСЕГО: 
</t>
  </si>
  <si>
    <t>0340901</t>
  </si>
  <si>
    <t>0341030</t>
  </si>
  <si>
    <t>0342002</t>
  </si>
  <si>
    <t>0350000</t>
  </si>
  <si>
    <t>0350059</t>
  </si>
  <si>
    <t>0400000</t>
  </si>
  <si>
    <t>0440000</t>
  </si>
  <si>
    <t>0441040</t>
  </si>
  <si>
    <t>АДМИНИСТРАЦИЯ КУРИНСКОГО СЕЛЬСКОГО ПОСЕЛЕНИЯ</t>
  </si>
  <si>
    <t>СОВЕТ КУРИНСКОГО СЕЛЬСКОГО ПОСЕЛЕНИЯ</t>
  </si>
  <si>
    <t>Бюджетные ассигнования в соответствии с уточненной сводной бюджетной росписью</t>
  </si>
  <si>
    <t>Процент исполнения к уточенной сводной бюджетной росписи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</si>
  <si>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</si>
  <si>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</si>
  <si>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</si>
  <si>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Глава Куринского сельского поселения Апшеронского района</t>
  </si>
  <si>
    <t>Муниципальная программа Куринского сельского поселения Апшеронского района «Организация муниципального управления»</t>
  </si>
  <si>
    <t>Муниципальная программа Куринского сельского поселения Апшеронского района «Управление муниципальным имуществом»</t>
  </si>
  <si>
    <t>Муниципальная программа Куринского сельского поселения Апшеронского района «Обеспечение безопасности населения»</t>
  </si>
  <si>
    <t>Муниципальная программа Куринского сельского поселения Апшеронского района «Поддержка дорожного хозяйства»</t>
  </si>
  <si>
    <t>Муниципальная программа Куринского сельского поселения Апшеронского районая «Экономическое развитие муниципального образования»</t>
  </si>
  <si>
    <t>Муниципальная программа Куринского сельского поселения Апшеронского района "Развитие жилищно-коммунального хозяйства"</t>
  </si>
  <si>
    <t>Муниципальная программа Куринского сельского поселения Апшеронского района «Развитие молодежной политики»</t>
  </si>
  <si>
    <t>Муниципальная программа Куринского сельского поселения Апшеронского района «Развитие культуры»</t>
  </si>
  <si>
    <t>Муниципальная программа Куринского сельского поселения Апшеронского района «Развитие физической культуры и спорта»</t>
  </si>
  <si>
    <t>Приложение №1</t>
  </si>
  <si>
    <t>к решению Совета Куринского</t>
  </si>
  <si>
    <t>сельского поселения Апшеронского района</t>
  </si>
  <si>
    <t>в рублях</t>
  </si>
  <si>
    <t>Расходы бюджета Куринского сельского поселения Апшеронского района по ведомственной структуре расходов бюджета Куринского сельского поселения Апшеронского района за 2015 год</t>
  </si>
  <si>
    <t>Доходы бюджета Куринского сельского поселения Апшеронского района по кодам классификации доходов бюджета за 2015 год</t>
  </si>
  <si>
    <t>Расходы бюджета Куринского сельского поселения Апшеронского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за 2015 год</t>
  </si>
  <si>
    <t>Приложение №4</t>
  </si>
  <si>
    <t>Приложение №2</t>
  </si>
  <si>
    <t>ВСЕГО:</t>
  </si>
  <si>
    <t>ВСЕГО</t>
  </si>
  <si>
    <t>Муниципальная программа Куринского сельского поселения Апшеронского района "Развитие культуры"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</si>
  <si>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</si>
  <si>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</si>
  <si>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03 0 0000</t>
  </si>
  <si>
    <t>03 4 0000</t>
  </si>
  <si>
    <t>03 4 0059</t>
  </si>
  <si>
    <t>03 4 1030</t>
  </si>
  <si>
    <t>03 4 2002</t>
  </si>
  <si>
    <t>03 5 0000</t>
  </si>
  <si>
    <t>03 5 0059</t>
  </si>
  <si>
    <t>2.</t>
  </si>
  <si>
    <t>1.</t>
  </si>
  <si>
    <t>4.</t>
  </si>
  <si>
    <t>6.</t>
  </si>
  <si>
    <t>Муниципальная программа Куринского сельского поселения Апшеронского района "Развитие физической культуры и спорта"</t>
  </si>
  <si>
    <t>04 0 0000</t>
  </si>
  <si>
    <t>04 4 0000</t>
  </si>
  <si>
    <t>04 4 1040</t>
  </si>
  <si>
    <t>3.</t>
  </si>
  <si>
    <t>Муниципальная программа Куринского сельского поселения Апшеронского района "Развитие молодежной политики"</t>
  </si>
  <si>
    <t>05 0 0000</t>
  </si>
  <si>
    <t>05 5 0000</t>
  </si>
  <si>
    <t>05 5 1170</t>
  </si>
  <si>
    <t>Муниципальная программа Куринского сельского поселения Апшеронского района "Обеспечение безопасности населения"</t>
  </si>
  <si>
    <t>06 0 0000</t>
  </si>
  <si>
    <t>06 7 0000</t>
  </si>
  <si>
    <t>06 7 1060</t>
  </si>
  <si>
    <t>06 7 1064</t>
  </si>
  <si>
    <t>Муниципальная программа Куринского сельского поселения Апшеронского района "Управление муниципальным имуществом"</t>
  </si>
  <si>
    <t>08 0 0000</t>
  </si>
  <si>
    <t>08 3 0000</t>
  </si>
  <si>
    <t>08 3 1080</t>
  </si>
  <si>
    <t>08 3 1081</t>
  </si>
  <si>
    <t>5.</t>
  </si>
  <si>
    <t>Муниципальная программа Куринского сельского поселения Апшеронского района "Поддержка дорожного хозяйства"</t>
  </si>
  <si>
    <t>12 0 0000</t>
  </si>
  <si>
    <t>12 1 0000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</si>
  <si>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</si>
  <si>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12 1 1130</t>
  </si>
  <si>
    <t>7.</t>
  </si>
  <si>
    <t>Муниципальная программа Куринского сельского поселения Апшеронского района "Экономичекое развитие муниципального образования"</t>
  </si>
  <si>
    <t>13 0 0000</t>
  </si>
  <si>
    <t>13 4 0000</t>
  </si>
  <si>
    <t>13 4 1140</t>
  </si>
  <si>
    <t>8.</t>
  </si>
  <si>
    <t>Муниципальная программа Куринского сельского поселения Апшеронского района "Организация муниципального управления"</t>
  </si>
  <si>
    <t>17 0 0000</t>
  </si>
  <si>
    <t>17 1 0000</t>
  </si>
  <si>
    <t>17 1 0019</t>
  </si>
  <si>
    <t>17 1 1065</t>
  </si>
  <si>
    <t>17 1 1184</t>
  </si>
  <si>
    <t>Распоряжение земельными участками, государственная собственность на которые не разграничена, расположенными на территории поселения</t>
  </si>
  <si>
    <t>17 1 2003</t>
  </si>
  <si>
    <t>17 1 5118</t>
  </si>
  <si>
    <t>17 1 6019</t>
  </si>
  <si>
    <t>9.</t>
  </si>
  <si>
    <t>19 0 0000</t>
  </si>
  <si>
    <t>19 4 0000</t>
  </si>
  <si>
    <t>19 4 1116</t>
  </si>
  <si>
    <t>19 4 1119</t>
  </si>
  <si>
    <t>10.</t>
  </si>
  <si>
    <t>50 0 0000</t>
  </si>
  <si>
    <t>50 2 0000</t>
  </si>
  <si>
    <t>50 2 2001</t>
  </si>
  <si>
    <t>11.</t>
  </si>
  <si>
    <t>99 0 0000</t>
  </si>
  <si>
    <t>99 1 0000</t>
  </si>
  <si>
    <t>99 1 9001</t>
  </si>
  <si>
    <t>Денежные обязательства, не исполненные в 2014 году, в связи с отсутствием возможности их финансового обеспечения</t>
  </si>
  <si>
    <t>99 2 0000</t>
  </si>
  <si>
    <t>99 2 6027</t>
  </si>
  <si>
    <t>Налоги на прибыль, доходы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</si>
  <si>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</si>
  <si>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</si>
  <si>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 xml:space="preserve">Доходы от использования имущества, находящегося в государственной и муниципальной собственности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</si>
  <si>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</si>
  <si>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назначений, прошлых лет </t>
  </si>
  <si>
    <t>Приложение №3</t>
  </si>
  <si>
    <t>Расходы бюджета Куринского сельского поселения Апшеронского района по разделам и подразделам классификации расходов бюджета  за 2015 год</t>
  </si>
  <si>
    <t>Источники финансирования дефицита бюджета Куринского сельского поселения Апшеронского района по кодам классификации источников финансирования дефицита бюджета поселения за 2015 год</t>
  </si>
  <si>
    <t>Доходы, утвержденные решением Совета о бюджете поселения от 25.12.2014 № 29 (в редакции решения Совета от 24.12.2015 № 81)</t>
  </si>
  <si>
    <t>Бюджетные ассигнования, утвержденные решением Совета о бюджете поселения от 25.12.2014 № 29 (в редакции решения Совета от 24.12.2015 № 81)</t>
  </si>
  <si>
    <t>Процент исполнения к бюджетным ассигнованиям, утвержденным решением Совета о бюджете поселения от 25.12.2014 № 29 (в редакции решения Совета от 24.12.2015 № 81)</t>
  </si>
  <si>
    <t>Процент исполнения к доходам, утвержденным решением Совета о бюджете поселения от 25.12.2014 № 29 (в редакции решения Совета от 24.12.2015 № 81)</t>
  </si>
  <si>
    <t>Приложение №5</t>
  </si>
  <si>
    <t>М.В.Усов</t>
  </si>
  <si>
    <t>СОВЕТ КУРИНСКОГО СЕЛЬСКОГО ПОСЕЛЕНИЯ АПШЕРОНСКОГО РАЙОНА</t>
  </si>
  <si>
    <t>АДМИНИСТРАЦИЯ КУРИНСКОГО СЕЛЬСКОГО ПОСЕЛЕНИЯ АПШЕРОНСКОГО РАЙОНА</t>
  </si>
  <si>
    <t>Источники внутреннего финансирования дефицитов бюджетов</t>
  </si>
  <si>
    <t>992 01000000000000000</t>
  </si>
  <si>
    <t>992 01050000000000000</t>
  </si>
  <si>
    <t>992 01050201100000510</t>
  </si>
  <si>
    <t>992 01050201100000610</t>
  </si>
  <si>
    <t>от 26 мая 2016 года № 105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</si>
</sst>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&quot;&quot;#000.0"/>
    <numFmt numFmtId="176" formatCode="[$-FC19]d\ mmmm\ yyyy\ &quot;г.&quot;"/>
    <numFmt numFmtId="177" formatCode="0.0"/>
  </numFmts>
  <fonts count="53">
    <font>
      <sz val="10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wrapText="1"/>
    </xf>
    <xf numFmtId="173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right" wrapText="1"/>
    </xf>
    <xf numFmtId="174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73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right" wrapText="1"/>
    </xf>
    <xf numFmtId="174" fontId="5" fillId="0" borderId="12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173" fontId="9" fillId="0" borderId="10" xfId="0" applyNumberFormat="1" applyFont="1" applyBorder="1" applyAlignment="1">
      <alignment horizontal="center" wrapText="1"/>
    </xf>
    <xf numFmtId="173" fontId="9" fillId="0" borderId="1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left" vertical="top" wrapText="1"/>
    </xf>
    <xf numFmtId="174" fontId="10" fillId="0" borderId="11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7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top" wrapText="1"/>
    </xf>
    <xf numFmtId="173" fontId="5" fillId="33" borderId="10" xfId="0" applyNumberFormat="1" applyFont="1" applyFill="1" applyBorder="1" applyAlignment="1">
      <alignment horizontal="center" wrapText="1"/>
    </xf>
    <xf numFmtId="49" fontId="5" fillId="33" borderId="14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74" fontId="5" fillId="33" borderId="11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173" fontId="10" fillId="0" borderId="10" xfId="0" applyNumberFormat="1" applyFont="1" applyBorder="1" applyAlignment="1">
      <alignment horizontal="center" wrapText="1"/>
    </xf>
    <xf numFmtId="173" fontId="10" fillId="0" borderId="14" xfId="0" applyNumberFormat="1" applyFont="1" applyBorder="1" applyAlignment="1">
      <alignment horizontal="center" wrapText="1"/>
    </xf>
    <xf numFmtId="174" fontId="10" fillId="0" borderId="12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74" fontId="5" fillId="0" borderId="11" xfId="0" applyNumberFormat="1" applyFont="1" applyFill="1" applyBorder="1" applyAlignment="1">
      <alignment horizontal="right" wrapText="1"/>
    </xf>
    <xf numFmtId="174" fontId="5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3" fontId="10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74" fontId="10" fillId="0" borderId="11" xfId="0" applyNumberFormat="1" applyFont="1" applyFill="1" applyBorder="1" applyAlignment="1">
      <alignment horizontal="right" wrapText="1"/>
    </xf>
    <xf numFmtId="174" fontId="10" fillId="0" borderId="12" xfId="0" applyNumberFormat="1" applyFont="1" applyFill="1" applyBorder="1" applyAlignment="1">
      <alignment horizontal="right" wrapText="1"/>
    </xf>
    <xf numFmtId="174" fontId="5" fillId="33" borderId="12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wrapText="1"/>
    </xf>
    <xf numFmtId="0" fontId="8" fillId="33" borderId="17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173" fontId="6" fillId="33" borderId="10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49" fontId="7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left" wrapText="1"/>
    </xf>
    <xf numFmtId="177" fontId="7" fillId="0" borderId="17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17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7" xfId="0" applyNumberFormat="1" applyFont="1" applyFill="1" applyBorder="1" applyAlignment="1">
      <alignment horizontal="center"/>
    </xf>
    <xf numFmtId="173" fontId="5" fillId="0" borderId="14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vertical="top" wrapText="1"/>
    </xf>
    <xf numFmtId="173" fontId="5" fillId="0" borderId="10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0" fontId="7" fillId="0" borderId="17" xfId="53" applyFont="1" applyFill="1" applyBorder="1" applyAlignment="1">
      <alignment horizontal="left" wrapText="1"/>
      <protection/>
    </xf>
    <xf numFmtId="11" fontId="7" fillId="0" borderId="17" xfId="53" applyNumberFormat="1" applyFont="1" applyFill="1" applyBorder="1" applyAlignment="1">
      <alignment vertical="top" wrapText="1"/>
      <protection/>
    </xf>
    <xf numFmtId="174" fontId="9" fillId="33" borderId="11" xfId="0" applyNumberFormat="1" applyFont="1" applyFill="1" applyBorder="1" applyAlignment="1">
      <alignment horizontal="right" wrapText="1"/>
    </xf>
    <xf numFmtId="174" fontId="9" fillId="33" borderId="12" xfId="0" applyNumberFormat="1" applyFont="1" applyFill="1" applyBorder="1" applyAlignment="1">
      <alignment horizontal="right" wrapText="1"/>
    </xf>
    <xf numFmtId="174" fontId="10" fillId="33" borderId="11" xfId="0" applyNumberFormat="1" applyFont="1" applyFill="1" applyBorder="1" applyAlignment="1">
      <alignment horizontal="right" wrapText="1"/>
    </xf>
    <xf numFmtId="174" fontId="10" fillId="33" borderId="12" xfId="0" applyNumberFormat="1" applyFont="1" applyFill="1" applyBorder="1" applyAlignment="1">
      <alignment horizontal="right" wrapText="1"/>
    </xf>
    <xf numFmtId="174" fontId="6" fillId="33" borderId="11" xfId="0" applyNumberFormat="1" applyFont="1" applyFill="1" applyBorder="1" applyAlignment="1">
      <alignment horizontal="right" wrapText="1"/>
    </xf>
    <xf numFmtId="174" fontId="6" fillId="33" borderId="12" xfId="0" applyNumberFormat="1" applyFont="1" applyFill="1" applyBorder="1" applyAlignment="1">
      <alignment horizontal="right" wrapText="1"/>
    </xf>
    <xf numFmtId="174" fontId="1" fillId="33" borderId="11" xfId="0" applyNumberFormat="1" applyFont="1" applyFill="1" applyBorder="1" applyAlignment="1">
      <alignment horizontal="right" wrapText="1"/>
    </xf>
    <xf numFmtId="174" fontId="1" fillId="33" borderId="12" xfId="0" applyNumberFormat="1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5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4" fontId="15" fillId="33" borderId="12" xfId="0" applyNumberFormat="1" applyFont="1" applyFill="1" applyBorder="1" applyAlignment="1">
      <alignment horizontal="right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9" fillId="33" borderId="11" xfId="0" applyNumberFormat="1" applyFont="1" applyFill="1" applyBorder="1" applyAlignment="1">
      <alignment horizontal="right" vertical="center" wrapText="1"/>
    </xf>
    <xf numFmtId="49" fontId="16" fillId="0" borderId="17" xfId="0" applyNumberFormat="1" applyFont="1" applyFill="1" applyBorder="1" applyAlignment="1">
      <alignment vertical="top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173" fontId="15" fillId="33" borderId="10" xfId="0" applyNumberFormat="1" applyFont="1" applyFill="1" applyBorder="1" applyAlignment="1">
      <alignment horizontal="center" wrapText="1"/>
    </xf>
    <xf numFmtId="49" fontId="15" fillId="33" borderId="14" xfId="0" applyNumberFormat="1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173" fontId="15" fillId="0" borderId="10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177" fontId="16" fillId="0" borderId="17" xfId="0" applyNumberFormat="1" applyFont="1" applyFill="1" applyBorder="1" applyAlignment="1">
      <alignment wrapText="1"/>
    </xf>
    <xf numFmtId="0" fontId="1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174" fontId="9" fillId="0" borderId="11" xfId="0" applyNumberFormat="1" applyFont="1" applyBorder="1" applyAlignment="1">
      <alignment horizontal="right" wrapText="1"/>
    </xf>
    <xf numFmtId="174" fontId="9" fillId="0" borderId="12" xfId="0" applyNumberFormat="1" applyFont="1" applyBorder="1" applyAlignment="1">
      <alignment horizontal="right" wrapText="1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10" fillId="33" borderId="14" xfId="0" applyFont="1" applyFill="1" applyBorder="1" applyAlignment="1">
      <alignment horizontal="left" vertical="top" wrapText="1"/>
    </xf>
    <xf numFmtId="49" fontId="7" fillId="33" borderId="17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Обычный_ведомственная  и прилож. на 2008 год без краевых-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="86" zoomScaleSheetLayoutView="86" workbookViewId="0" topLeftCell="A1">
      <selection activeCell="A4" sqref="A4:F4"/>
    </sheetView>
  </sheetViews>
  <sheetFormatPr defaultColWidth="9.140625" defaultRowHeight="12.75"/>
  <cols>
    <col min="1" max="1" width="47.7109375" style="0" customWidth="1"/>
    <col min="2" max="2" width="6.00390625" style="0" hidden="1" customWidth="1"/>
    <col min="3" max="3" width="20.140625" style="0" customWidth="1"/>
    <col min="4" max="6" width="12.57421875" style="0" customWidth="1"/>
  </cols>
  <sheetData>
    <row r="1" spans="1:6" ht="15" customHeight="1">
      <c r="A1" s="164" t="s">
        <v>291</v>
      </c>
      <c r="B1" s="165"/>
      <c r="C1" s="165"/>
      <c r="D1" s="165"/>
      <c r="E1" s="165"/>
      <c r="F1" s="165"/>
    </row>
    <row r="2" spans="1:6" ht="15">
      <c r="A2" s="160" t="s">
        <v>292</v>
      </c>
      <c r="B2" s="166"/>
      <c r="C2" s="166"/>
      <c r="D2" s="166"/>
      <c r="E2" s="166"/>
      <c r="F2" s="166"/>
    </row>
    <row r="3" spans="1:6" ht="15">
      <c r="A3" s="160" t="s">
        <v>293</v>
      </c>
      <c r="B3" s="161"/>
      <c r="C3" s="161"/>
      <c r="D3" s="161"/>
      <c r="E3" s="161"/>
      <c r="F3" s="161"/>
    </row>
    <row r="4" spans="1:6" ht="15">
      <c r="A4" s="160" t="s">
        <v>395</v>
      </c>
      <c r="B4" s="161"/>
      <c r="C4" s="161"/>
      <c r="D4" s="161"/>
      <c r="E4" s="161"/>
      <c r="F4" s="161"/>
    </row>
    <row r="5" spans="1:6" ht="15">
      <c r="A5" s="83"/>
      <c r="B5" s="84"/>
      <c r="C5" s="84"/>
      <c r="D5" s="84"/>
      <c r="E5" s="84"/>
      <c r="F5" s="84"/>
    </row>
    <row r="6" spans="1:6" ht="12.75">
      <c r="A6" s="56"/>
      <c r="B6" s="167"/>
      <c r="C6" s="157"/>
      <c r="D6" s="157"/>
      <c r="E6" s="57"/>
      <c r="F6" s="58"/>
    </row>
    <row r="7" spans="1:6" ht="11.25" customHeight="1" hidden="1">
      <c r="A7" s="56"/>
      <c r="B7" s="156"/>
      <c r="C7" s="157"/>
      <c r="D7" s="157"/>
      <c r="E7" s="57"/>
      <c r="F7" s="55"/>
    </row>
    <row r="8" spans="1:6" ht="21.75" customHeight="1" hidden="1">
      <c r="A8" s="59"/>
      <c r="B8" s="168"/>
      <c r="C8" s="157"/>
      <c r="D8" s="157"/>
      <c r="E8" s="57"/>
      <c r="F8" s="55"/>
    </row>
    <row r="9" spans="1:6" ht="12.75" hidden="1">
      <c r="A9" s="59"/>
      <c r="B9" s="170"/>
      <c r="C9" s="157"/>
      <c r="D9" s="157"/>
      <c r="E9" s="57"/>
      <c r="F9" s="55"/>
    </row>
    <row r="10" spans="1:6" ht="12.75" hidden="1">
      <c r="A10" s="56"/>
      <c r="B10" s="156"/>
      <c r="C10" s="157"/>
      <c r="D10" s="157"/>
      <c r="E10" s="56"/>
      <c r="F10" s="55"/>
    </row>
    <row r="11" spans="1:6" ht="12.75" hidden="1">
      <c r="A11" s="56"/>
      <c r="B11" s="156"/>
      <c r="C11" s="157"/>
      <c r="D11" s="157"/>
      <c r="E11" s="56"/>
      <c r="F11" s="55"/>
    </row>
    <row r="12" spans="1:6" ht="12.75" hidden="1">
      <c r="A12" s="1"/>
      <c r="B12" s="1"/>
      <c r="C12" s="1"/>
      <c r="D12" s="1"/>
      <c r="E12" s="1"/>
      <c r="F12" s="55"/>
    </row>
    <row r="13" spans="1:6" ht="31.5" customHeight="1">
      <c r="A13" s="158" t="s">
        <v>296</v>
      </c>
      <c r="B13" s="159"/>
      <c r="C13" s="159"/>
      <c r="D13" s="159"/>
      <c r="E13" s="159"/>
      <c r="F13" s="159"/>
    </row>
    <row r="14" spans="1:6" ht="16.5" customHeight="1">
      <c r="A14" s="81"/>
      <c r="B14" s="82"/>
      <c r="C14" s="82"/>
      <c r="D14" s="82"/>
      <c r="E14" s="82"/>
      <c r="F14" s="82"/>
    </row>
    <row r="15" spans="1:6" ht="12.75">
      <c r="A15" s="10"/>
      <c r="B15" s="10"/>
      <c r="C15" s="10"/>
      <c r="D15" s="10"/>
      <c r="E15" s="10"/>
      <c r="F15" s="80" t="s">
        <v>294</v>
      </c>
    </row>
    <row r="16" spans="1:6" ht="135.75" customHeight="1">
      <c r="A16" s="11" t="s">
        <v>0</v>
      </c>
      <c r="B16" s="11" t="s">
        <v>1</v>
      </c>
      <c r="C16" s="11" t="s">
        <v>198</v>
      </c>
      <c r="D16" s="11" t="s">
        <v>382</v>
      </c>
      <c r="E16" s="11" t="s">
        <v>199</v>
      </c>
      <c r="F16" s="11" t="s">
        <v>385</v>
      </c>
    </row>
    <row r="17" spans="1:6" ht="12.75">
      <c r="A17" s="11" t="s">
        <v>2</v>
      </c>
      <c r="B17" s="12" t="s">
        <v>3</v>
      </c>
      <c r="C17" s="12">
        <v>2</v>
      </c>
      <c r="D17" s="12">
        <v>3</v>
      </c>
      <c r="E17" s="12">
        <v>4</v>
      </c>
      <c r="F17" s="12">
        <v>5</v>
      </c>
    </row>
    <row r="18" spans="1:6" ht="15.75" customHeight="1">
      <c r="A18" s="135" t="s">
        <v>265</v>
      </c>
      <c r="B18" s="34">
        <v>10</v>
      </c>
      <c r="C18" s="36"/>
      <c r="D18" s="136">
        <f>D19+D42</f>
        <v>10001627.68</v>
      </c>
      <c r="E18" s="136">
        <f>E19+E42</f>
        <v>10151013.15</v>
      </c>
      <c r="F18" s="137">
        <f>(E18/D18)*100</f>
        <v>101.49361158782908</v>
      </c>
    </row>
    <row r="19" spans="1:6" ht="12.75">
      <c r="A19" s="52" t="s">
        <v>6</v>
      </c>
      <c r="B19" s="49">
        <v>10</v>
      </c>
      <c r="C19" s="41" t="s">
        <v>7</v>
      </c>
      <c r="D19" s="38">
        <f>D22+D23+D24+D25+D26+D27+D32+D35+D37+D41</f>
        <v>3452000</v>
      </c>
      <c r="E19" s="38">
        <f>E22+E23+E24+E25+E26+E27+E32+E35+E37+E41</f>
        <v>3601428.4700000007</v>
      </c>
      <c r="F19" s="51">
        <f aca="true" t="shared" si="0" ref="F19:F56">(E19/D19)*100</f>
        <v>104.3287505793743</v>
      </c>
    </row>
    <row r="20" spans="1:6" s="65" customFormat="1" ht="12.75" hidden="1">
      <c r="A20" s="60" t="s">
        <v>373</v>
      </c>
      <c r="B20" s="61">
        <v>10</v>
      </c>
      <c r="C20" s="62" t="s">
        <v>8</v>
      </c>
      <c r="D20" s="63">
        <v>936000</v>
      </c>
      <c r="E20" s="63">
        <v>1018454.63</v>
      </c>
      <c r="F20" s="51">
        <f t="shared" si="0"/>
        <v>108.80925534188034</v>
      </c>
    </row>
    <row r="21" spans="1:6" ht="12.75" hidden="1">
      <c r="A21" s="13" t="s">
        <v>9</v>
      </c>
      <c r="B21" s="14">
        <v>10</v>
      </c>
      <c r="C21" s="15" t="s">
        <v>10</v>
      </c>
      <c r="D21" s="16">
        <f>D26+D27</f>
        <v>936000</v>
      </c>
      <c r="E21" s="16">
        <f>E26+E27</f>
        <v>1018454.63</v>
      </c>
      <c r="F21" s="51">
        <f t="shared" si="0"/>
        <v>108.80925534188034</v>
      </c>
    </row>
    <row r="22" spans="1:6" ht="49.5" customHeight="1">
      <c r="A22" s="13" t="s">
        <v>18</v>
      </c>
      <c r="B22" s="14"/>
      <c r="C22" s="15" t="s">
        <v>19</v>
      </c>
      <c r="D22" s="16">
        <v>397000</v>
      </c>
      <c r="E22" s="16">
        <v>433998.17</v>
      </c>
      <c r="F22" s="17">
        <f t="shared" si="0"/>
        <v>109.31943828715364</v>
      </c>
    </row>
    <row r="23" spans="1:6" ht="60" customHeight="1">
      <c r="A23" s="13" t="s">
        <v>20</v>
      </c>
      <c r="B23" s="14"/>
      <c r="C23" s="15" t="s">
        <v>21</v>
      </c>
      <c r="D23" s="16">
        <v>10000</v>
      </c>
      <c r="E23" s="16">
        <v>11757.36</v>
      </c>
      <c r="F23" s="17">
        <f t="shared" si="0"/>
        <v>117.57360000000001</v>
      </c>
    </row>
    <row r="24" spans="1:6" ht="51" customHeight="1">
      <c r="A24" s="13" t="s">
        <v>22</v>
      </c>
      <c r="B24" s="14"/>
      <c r="C24" s="15" t="s">
        <v>23</v>
      </c>
      <c r="D24" s="16">
        <v>784000</v>
      </c>
      <c r="E24" s="16">
        <v>855028.57</v>
      </c>
      <c r="F24" s="17">
        <f t="shared" si="0"/>
        <v>109.05976658163266</v>
      </c>
    </row>
    <row r="25" spans="1:6" ht="52.5" customHeight="1">
      <c r="A25" s="13" t="s">
        <v>24</v>
      </c>
      <c r="B25" s="14"/>
      <c r="C25" s="15" t="s">
        <v>25</v>
      </c>
      <c r="D25" s="16">
        <v>0</v>
      </c>
      <c r="E25" s="16">
        <v>-55819.5</v>
      </c>
      <c r="F25" s="17">
        <v>0</v>
      </c>
    </row>
    <row r="26" spans="1:6" ht="59.25" customHeight="1">
      <c r="A26" s="13" t="s">
        <v>11</v>
      </c>
      <c r="B26" s="14">
        <v>10</v>
      </c>
      <c r="C26" s="15" t="s">
        <v>12</v>
      </c>
      <c r="D26" s="16">
        <v>842000</v>
      </c>
      <c r="E26" s="16">
        <v>922658.49</v>
      </c>
      <c r="F26" s="17">
        <f t="shared" si="0"/>
        <v>109.57939311163895</v>
      </c>
    </row>
    <row r="27" spans="1:6" ht="39.75" customHeight="1">
      <c r="A27" s="13" t="s">
        <v>13</v>
      </c>
      <c r="B27" s="14">
        <v>10</v>
      </c>
      <c r="C27" s="15" t="s">
        <v>14</v>
      </c>
      <c r="D27" s="16">
        <v>94000</v>
      </c>
      <c r="E27" s="16">
        <v>95796.14</v>
      </c>
      <c r="F27" s="17">
        <f t="shared" si="0"/>
        <v>101.91078723404254</v>
      </c>
    </row>
    <row r="28" spans="1:6" s="65" customFormat="1" ht="26.25" customHeight="1" hidden="1">
      <c r="A28" s="60" t="s">
        <v>374</v>
      </c>
      <c r="B28" s="61">
        <v>10</v>
      </c>
      <c r="C28" s="62" t="s">
        <v>15</v>
      </c>
      <c r="D28" s="63">
        <v>1191000</v>
      </c>
      <c r="E28" s="63">
        <v>1244964.6</v>
      </c>
      <c r="F28" s="64">
        <f t="shared" si="0"/>
        <v>104.53103274559194</v>
      </c>
    </row>
    <row r="29" spans="1:6" ht="27.75" customHeight="1" hidden="1">
      <c r="A29" s="13" t="s">
        <v>16</v>
      </c>
      <c r="B29" s="14">
        <v>10</v>
      </c>
      <c r="C29" s="15" t="s">
        <v>17</v>
      </c>
      <c r="D29" s="16" t="e">
        <f>#REF!+#REF!+#REF!+#REF!</f>
        <v>#REF!</v>
      </c>
      <c r="E29" s="16" t="e">
        <f>#REF!+#REF!+#REF!+#REF!</f>
        <v>#REF!</v>
      </c>
      <c r="F29" s="17" t="e">
        <f t="shared" si="0"/>
        <v>#REF!</v>
      </c>
    </row>
    <row r="30" spans="1:6" s="65" customFormat="1" ht="12.75" hidden="1">
      <c r="A30" s="60" t="s">
        <v>375</v>
      </c>
      <c r="B30" s="61">
        <v>10</v>
      </c>
      <c r="C30" s="62" t="s">
        <v>26</v>
      </c>
      <c r="D30" s="63">
        <v>1020000</v>
      </c>
      <c r="E30" s="63">
        <v>1029191.21</v>
      </c>
      <c r="F30" s="64">
        <f t="shared" si="0"/>
        <v>100.90109901960784</v>
      </c>
    </row>
    <row r="31" spans="1:6" ht="12.75" hidden="1">
      <c r="A31" s="13" t="s">
        <v>27</v>
      </c>
      <c r="B31" s="14">
        <v>10</v>
      </c>
      <c r="C31" s="15" t="s">
        <v>28</v>
      </c>
      <c r="D31" s="16">
        <f>D32</f>
        <v>201000</v>
      </c>
      <c r="E31" s="16">
        <f>E32</f>
        <v>203413.52</v>
      </c>
      <c r="F31" s="17">
        <f t="shared" si="0"/>
        <v>101.20075621890547</v>
      </c>
    </row>
    <row r="32" spans="1:6" ht="37.5" customHeight="1">
      <c r="A32" s="13" t="s">
        <v>29</v>
      </c>
      <c r="B32" s="14">
        <v>10</v>
      </c>
      <c r="C32" s="15" t="s">
        <v>30</v>
      </c>
      <c r="D32" s="16">
        <v>201000</v>
      </c>
      <c r="E32" s="16">
        <v>203413.52</v>
      </c>
      <c r="F32" s="17">
        <f t="shared" si="0"/>
        <v>101.20075621890547</v>
      </c>
    </row>
    <row r="33" spans="1:6" ht="13.5" customHeight="1" hidden="1">
      <c r="A33" s="13" t="s">
        <v>31</v>
      </c>
      <c r="B33" s="14">
        <v>10</v>
      </c>
      <c r="C33" s="15" t="s">
        <v>32</v>
      </c>
      <c r="D33" s="16">
        <f>D34+D36</f>
        <v>819000</v>
      </c>
      <c r="E33" s="16">
        <f>E34+E36</f>
        <v>825777.6900000001</v>
      </c>
      <c r="F33" s="17">
        <f t="shared" si="0"/>
        <v>100.82755677655679</v>
      </c>
    </row>
    <row r="34" spans="1:6" ht="16.5" customHeight="1" hidden="1">
      <c r="A34" s="13" t="s">
        <v>33</v>
      </c>
      <c r="B34" s="14">
        <v>10</v>
      </c>
      <c r="C34" s="15" t="s">
        <v>34</v>
      </c>
      <c r="D34" s="16">
        <f>D35</f>
        <v>124000</v>
      </c>
      <c r="E34" s="16">
        <f>E35</f>
        <v>124034.16</v>
      </c>
      <c r="F34" s="17">
        <f t="shared" si="0"/>
        <v>100.02754838709677</v>
      </c>
    </row>
    <row r="35" spans="1:6" ht="26.25" customHeight="1">
      <c r="A35" s="13" t="s">
        <v>35</v>
      </c>
      <c r="B35" s="14">
        <v>10</v>
      </c>
      <c r="C35" s="15" t="s">
        <v>36</v>
      </c>
      <c r="D35" s="16">
        <v>124000</v>
      </c>
      <c r="E35" s="16">
        <v>124034.16</v>
      </c>
      <c r="F35" s="17">
        <f t="shared" si="0"/>
        <v>100.02754838709677</v>
      </c>
    </row>
    <row r="36" spans="1:6" ht="12.75" hidden="1">
      <c r="A36" s="13" t="s">
        <v>37</v>
      </c>
      <c r="B36" s="14">
        <v>10</v>
      </c>
      <c r="C36" s="15" t="s">
        <v>38</v>
      </c>
      <c r="D36" s="16">
        <f>D37</f>
        <v>695000</v>
      </c>
      <c r="E36" s="16">
        <f>E37</f>
        <v>701743.53</v>
      </c>
      <c r="F36" s="17">
        <f t="shared" si="0"/>
        <v>100.97029208633094</v>
      </c>
    </row>
    <row r="37" spans="1:6" ht="27.75" customHeight="1">
      <c r="A37" s="13" t="s">
        <v>39</v>
      </c>
      <c r="B37" s="14">
        <v>10</v>
      </c>
      <c r="C37" s="15" t="s">
        <v>40</v>
      </c>
      <c r="D37" s="16">
        <v>695000</v>
      </c>
      <c r="E37" s="16">
        <v>701743.53</v>
      </c>
      <c r="F37" s="17">
        <f t="shared" si="0"/>
        <v>100.97029208633094</v>
      </c>
    </row>
    <row r="38" spans="1:6" s="65" customFormat="1" ht="24.75" customHeight="1" hidden="1">
      <c r="A38" s="60" t="s">
        <v>376</v>
      </c>
      <c r="B38" s="61">
        <v>10</v>
      </c>
      <c r="C38" s="62" t="s">
        <v>41</v>
      </c>
      <c r="D38" s="63">
        <f aca="true" t="shared" si="1" ref="D38:E40">D39</f>
        <v>305000</v>
      </c>
      <c r="E38" s="63">
        <v>308818.03</v>
      </c>
      <c r="F38" s="64">
        <f t="shared" si="0"/>
        <v>101.25181311475411</v>
      </c>
    </row>
    <row r="39" spans="1:6" ht="67.5" hidden="1">
      <c r="A39" s="13" t="s">
        <v>42</v>
      </c>
      <c r="B39" s="14">
        <v>10</v>
      </c>
      <c r="C39" s="15" t="s">
        <v>43</v>
      </c>
      <c r="D39" s="16">
        <f t="shared" si="1"/>
        <v>305000</v>
      </c>
      <c r="E39" s="16">
        <f t="shared" si="1"/>
        <v>308818.03</v>
      </c>
      <c r="F39" s="17">
        <f t="shared" si="0"/>
        <v>101.25181311475411</v>
      </c>
    </row>
    <row r="40" spans="1:6" ht="60" customHeight="1" hidden="1">
      <c r="A40" s="13" t="s">
        <v>44</v>
      </c>
      <c r="B40" s="14">
        <v>10</v>
      </c>
      <c r="C40" s="15" t="s">
        <v>45</v>
      </c>
      <c r="D40" s="16">
        <f t="shared" si="1"/>
        <v>305000</v>
      </c>
      <c r="E40" s="16">
        <f t="shared" si="1"/>
        <v>308818.03</v>
      </c>
      <c r="F40" s="17">
        <f t="shared" si="0"/>
        <v>101.25181311475411</v>
      </c>
    </row>
    <row r="41" spans="1:6" ht="51" customHeight="1">
      <c r="A41" s="13" t="s">
        <v>46</v>
      </c>
      <c r="B41" s="14">
        <v>10</v>
      </c>
      <c r="C41" s="15" t="s">
        <v>47</v>
      </c>
      <c r="D41" s="16">
        <v>305000</v>
      </c>
      <c r="E41" s="16">
        <v>308818.03</v>
      </c>
      <c r="F41" s="17">
        <f t="shared" si="0"/>
        <v>101.25181311475411</v>
      </c>
    </row>
    <row r="42" spans="1:6" s="65" customFormat="1" ht="13.5" customHeight="1">
      <c r="A42" s="66" t="s">
        <v>48</v>
      </c>
      <c r="B42" s="67">
        <v>10</v>
      </c>
      <c r="C42" s="68" t="s">
        <v>49</v>
      </c>
      <c r="D42" s="69">
        <f>D46+D49+D52+D54+D56</f>
        <v>6549627.68</v>
      </c>
      <c r="E42" s="69">
        <f>E46+E49+E52+E54+E56</f>
        <v>6549584.68</v>
      </c>
      <c r="F42" s="70">
        <f t="shared" si="0"/>
        <v>99.99934347413165</v>
      </c>
    </row>
    <row r="43" spans="1:6" ht="22.5" hidden="1">
      <c r="A43" s="13" t="s">
        <v>377</v>
      </c>
      <c r="B43" s="14">
        <v>10</v>
      </c>
      <c r="C43" s="15" t="s">
        <v>50</v>
      </c>
      <c r="D43" s="16">
        <v>6984400</v>
      </c>
      <c r="E43" s="16">
        <v>6984357</v>
      </c>
      <c r="F43" s="17">
        <f t="shared" si="0"/>
        <v>99.99938434224845</v>
      </c>
    </row>
    <row r="44" spans="1:6" s="65" customFormat="1" ht="25.5" customHeight="1" hidden="1">
      <c r="A44" s="60" t="s">
        <v>51</v>
      </c>
      <c r="B44" s="61">
        <v>10</v>
      </c>
      <c r="C44" s="62" t="s">
        <v>52</v>
      </c>
      <c r="D44" s="63">
        <f>D45</f>
        <v>5097300</v>
      </c>
      <c r="E44" s="63">
        <f>E45</f>
        <v>5097300</v>
      </c>
      <c r="F44" s="64">
        <f t="shared" si="0"/>
        <v>100</v>
      </c>
    </row>
    <row r="45" spans="1:6" ht="12.75" hidden="1">
      <c r="A45" s="13" t="s">
        <v>53</v>
      </c>
      <c r="B45" s="14">
        <v>10</v>
      </c>
      <c r="C45" s="15" t="s">
        <v>54</v>
      </c>
      <c r="D45" s="16">
        <f>D46</f>
        <v>5097300</v>
      </c>
      <c r="E45" s="16">
        <f>E46</f>
        <v>5097300</v>
      </c>
      <c r="F45" s="17">
        <f t="shared" si="0"/>
        <v>100</v>
      </c>
    </row>
    <row r="46" spans="1:6" ht="25.5" customHeight="1">
      <c r="A46" s="13" t="s">
        <v>55</v>
      </c>
      <c r="B46" s="14">
        <v>10</v>
      </c>
      <c r="C46" s="15" t="s">
        <v>56</v>
      </c>
      <c r="D46" s="16">
        <v>5097300</v>
      </c>
      <c r="E46" s="16">
        <v>5097300</v>
      </c>
      <c r="F46" s="17">
        <f t="shared" si="0"/>
        <v>100</v>
      </c>
    </row>
    <row r="47" spans="1:6" s="65" customFormat="1" ht="25.5" customHeight="1" hidden="1">
      <c r="A47" s="60" t="s">
        <v>57</v>
      </c>
      <c r="B47" s="61">
        <v>10</v>
      </c>
      <c r="C47" s="62" t="s">
        <v>58</v>
      </c>
      <c r="D47" s="63">
        <f>D48</f>
        <v>1701500</v>
      </c>
      <c r="E47" s="63">
        <f>E48</f>
        <v>1701457</v>
      </c>
      <c r="F47" s="64">
        <f t="shared" si="0"/>
        <v>99.99747281810167</v>
      </c>
    </row>
    <row r="48" spans="1:6" ht="12.75" hidden="1">
      <c r="A48" s="13" t="s">
        <v>59</v>
      </c>
      <c r="B48" s="14">
        <v>10</v>
      </c>
      <c r="C48" s="15" t="s">
        <v>60</v>
      </c>
      <c r="D48" s="16">
        <f>D49</f>
        <v>1701500</v>
      </c>
      <c r="E48" s="16">
        <f>E49</f>
        <v>1701457</v>
      </c>
      <c r="F48" s="17">
        <f t="shared" si="0"/>
        <v>99.99747281810167</v>
      </c>
    </row>
    <row r="49" spans="1:6" ht="12.75">
      <c r="A49" s="13" t="s">
        <v>61</v>
      </c>
      <c r="B49" s="14">
        <v>10</v>
      </c>
      <c r="C49" s="15" t="s">
        <v>62</v>
      </c>
      <c r="D49" s="16">
        <v>1701500</v>
      </c>
      <c r="E49" s="16">
        <v>1701457</v>
      </c>
      <c r="F49" s="17">
        <f t="shared" si="0"/>
        <v>99.99747281810167</v>
      </c>
    </row>
    <row r="50" spans="1:6" s="65" customFormat="1" ht="25.5" customHeight="1" hidden="1">
      <c r="A50" s="60" t="s">
        <v>63</v>
      </c>
      <c r="B50" s="61">
        <v>10</v>
      </c>
      <c r="C50" s="62" t="s">
        <v>64</v>
      </c>
      <c r="D50" s="63">
        <f>D51+D53</f>
        <v>185600</v>
      </c>
      <c r="E50" s="63">
        <f>E51+E53</f>
        <v>185600</v>
      </c>
      <c r="F50" s="64">
        <f t="shared" si="0"/>
        <v>100</v>
      </c>
    </row>
    <row r="51" spans="1:6" ht="27.75" customHeight="1" hidden="1">
      <c r="A51" s="13" t="s">
        <v>65</v>
      </c>
      <c r="B51" s="14">
        <v>10</v>
      </c>
      <c r="C51" s="15" t="s">
        <v>66</v>
      </c>
      <c r="D51" s="16">
        <f>D52</f>
        <v>181800</v>
      </c>
      <c r="E51" s="16">
        <f>E52</f>
        <v>181800</v>
      </c>
      <c r="F51" s="17">
        <f t="shared" si="0"/>
        <v>100</v>
      </c>
    </row>
    <row r="52" spans="1:6" ht="36.75" customHeight="1">
      <c r="A52" s="13" t="s">
        <v>67</v>
      </c>
      <c r="B52" s="14">
        <v>10</v>
      </c>
      <c r="C52" s="15" t="s">
        <v>68</v>
      </c>
      <c r="D52" s="16">
        <v>181800</v>
      </c>
      <c r="E52" s="16">
        <v>181800</v>
      </c>
      <c r="F52" s="17">
        <f t="shared" si="0"/>
        <v>100</v>
      </c>
    </row>
    <row r="53" spans="1:6" ht="26.25" customHeight="1" hidden="1">
      <c r="A53" s="13" t="s">
        <v>69</v>
      </c>
      <c r="B53" s="14">
        <v>10</v>
      </c>
      <c r="C53" s="15" t="s">
        <v>70</v>
      </c>
      <c r="D53" s="16">
        <f>D54</f>
        <v>3800</v>
      </c>
      <c r="E53" s="16">
        <f>E54</f>
        <v>3800</v>
      </c>
      <c r="F53" s="17">
        <f t="shared" si="0"/>
        <v>100</v>
      </c>
    </row>
    <row r="54" spans="1:6" ht="25.5" customHeight="1">
      <c r="A54" s="13" t="s">
        <v>71</v>
      </c>
      <c r="B54" s="14">
        <v>10</v>
      </c>
      <c r="C54" s="15" t="s">
        <v>72</v>
      </c>
      <c r="D54" s="16">
        <v>3800</v>
      </c>
      <c r="E54" s="16">
        <v>3800</v>
      </c>
      <c r="F54" s="17">
        <f t="shared" si="0"/>
        <v>100</v>
      </c>
    </row>
    <row r="55" spans="1:6" s="65" customFormat="1" ht="27.75" customHeight="1" hidden="1">
      <c r="A55" s="60" t="s">
        <v>378</v>
      </c>
      <c r="B55" s="61">
        <v>10</v>
      </c>
      <c r="C55" s="62" t="s">
        <v>73</v>
      </c>
      <c r="D55" s="63">
        <f>D56</f>
        <v>-434772.32</v>
      </c>
      <c r="E55" s="63">
        <f>E56</f>
        <v>-434772.32</v>
      </c>
      <c r="F55" s="64">
        <f t="shared" si="0"/>
        <v>100</v>
      </c>
    </row>
    <row r="56" spans="1:6" ht="39" customHeight="1">
      <c r="A56" s="13" t="s">
        <v>74</v>
      </c>
      <c r="B56" s="14">
        <v>10</v>
      </c>
      <c r="C56" s="15" t="s">
        <v>75</v>
      </c>
      <c r="D56" s="16">
        <v>-434772.32</v>
      </c>
      <c r="E56" s="16">
        <v>-434772.32</v>
      </c>
      <c r="F56" s="17">
        <f t="shared" si="0"/>
        <v>100</v>
      </c>
    </row>
    <row r="57" spans="1:6" ht="12.75">
      <c r="A57" s="18"/>
      <c r="B57" s="19"/>
      <c r="C57" s="19"/>
      <c r="D57" s="20"/>
      <c r="E57" s="20"/>
      <c r="F57" s="20"/>
    </row>
    <row r="58" spans="1:6" ht="15">
      <c r="A58" s="169" t="s">
        <v>281</v>
      </c>
      <c r="B58" s="140"/>
      <c r="C58" s="146"/>
      <c r="D58" s="140"/>
      <c r="E58" s="163" t="s">
        <v>387</v>
      </c>
      <c r="F58" s="163"/>
    </row>
    <row r="59" spans="1:6" ht="15">
      <c r="A59" s="163"/>
      <c r="B59" s="140"/>
      <c r="C59" s="147"/>
      <c r="D59" s="140"/>
      <c r="E59" s="163"/>
      <c r="F59" s="163"/>
    </row>
    <row r="60" spans="1:6" ht="15">
      <c r="A60" s="141"/>
      <c r="B60" s="140"/>
      <c r="C60" s="147"/>
      <c r="D60" s="140"/>
      <c r="E60" s="141"/>
      <c r="F60" s="141"/>
    </row>
    <row r="61" spans="1:6" ht="15">
      <c r="A61" s="162"/>
      <c r="B61" s="140"/>
      <c r="C61" s="146"/>
      <c r="D61" s="140"/>
      <c r="E61" s="163"/>
      <c r="F61" s="163"/>
    </row>
    <row r="62" spans="1:6" ht="15">
      <c r="A62" s="162"/>
      <c r="B62" s="140"/>
      <c r="C62" s="147"/>
      <c r="D62" s="140"/>
      <c r="E62" s="163"/>
      <c r="F62" s="163"/>
    </row>
  </sheetData>
  <sheetProtection/>
  <mergeCells count="15">
    <mergeCell ref="A1:F1"/>
    <mergeCell ref="A2:F2"/>
    <mergeCell ref="B6:D6"/>
    <mergeCell ref="B7:D7"/>
    <mergeCell ref="B8:D8"/>
    <mergeCell ref="A58:A59"/>
    <mergeCell ref="B9:D9"/>
    <mergeCell ref="B10:D10"/>
    <mergeCell ref="B11:D11"/>
    <mergeCell ref="A13:F13"/>
    <mergeCell ref="A3:F3"/>
    <mergeCell ref="A4:F4"/>
    <mergeCell ref="A61:A62"/>
    <mergeCell ref="E58:F59"/>
    <mergeCell ref="E61:F6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1"/>
  <sheetViews>
    <sheetView view="pageBreakPreview" zoomScale="87" zoomScaleSheetLayoutView="87" zoomScalePageLayoutView="0" workbookViewId="0" topLeftCell="A1">
      <selection activeCell="K8" sqref="K8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4.421875" style="0" customWidth="1"/>
    <col min="4" max="4" width="4.57421875" style="0" customWidth="1"/>
    <col min="5" max="5" width="3.8515625" style="0" customWidth="1"/>
    <col min="6" max="6" width="7.7109375" style="0" customWidth="1"/>
    <col min="7" max="7" width="3.8515625" style="0" customWidth="1"/>
    <col min="8" max="8" width="20.140625" style="0" hidden="1" customWidth="1"/>
    <col min="9" max="9" width="12.57421875" style="48" customWidth="1"/>
    <col min="10" max="10" width="12.28125" style="0" customWidth="1"/>
    <col min="11" max="11" width="12.140625" style="0" customWidth="1"/>
    <col min="12" max="12" width="9.140625" style="0" customWidth="1"/>
  </cols>
  <sheetData>
    <row r="1" spans="1:12" ht="13.5" customHeight="1">
      <c r="A1" s="161" t="s">
        <v>299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5">
      <c r="A2" s="161" t="s">
        <v>292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">
      <c r="A3" s="161" t="s">
        <v>293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5">
      <c r="A4" s="161" t="s">
        <v>395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6" spans="2:12" ht="36" customHeight="1">
      <c r="B6" s="158" t="s">
        <v>295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2:12" ht="12.75">
      <c r="B7" s="10"/>
      <c r="C7" s="21"/>
      <c r="D7" s="21"/>
      <c r="E7" s="21"/>
      <c r="F7" s="21"/>
      <c r="G7" s="21"/>
      <c r="H7" s="21"/>
      <c r="I7" s="109"/>
      <c r="J7" s="21"/>
      <c r="K7" s="21"/>
      <c r="L7" s="80" t="s">
        <v>294</v>
      </c>
    </row>
    <row r="8" spans="1:12" ht="124.5" customHeight="1">
      <c r="A8" s="30" t="s">
        <v>200</v>
      </c>
      <c r="B8" s="22" t="s">
        <v>0</v>
      </c>
      <c r="C8" s="11" t="s">
        <v>201</v>
      </c>
      <c r="D8" s="11" t="s">
        <v>202</v>
      </c>
      <c r="E8" s="11" t="s">
        <v>203</v>
      </c>
      <c r="F8" s="11" t="s">
        <v>204</v>
      </c>
      <c r="G8" s="11" t="s">
        <v>205</v>
      </c>
      <c r="H8" s="11" t="s">
        <v>76</v>
      </c>
      <c r="I8" s="110" t="s">
        <v>383</v>
      </c>
      <c r="J8" s="11" t="s">
        <v>276</v>
      </c>
      <c r="K8" s="11" t="s">
        <v>199</v>
      </c>
      <c r="L8" s="11" t="s">
        <v>277</v>
      </c>
    </row>
    <row r="9" spans="1:12" ht="12.75">
      <c r="A9" s="31">
        <v>1</v>
      </c>
      <c r="B9" s="2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 t="s">
        <v>4</v>
      </c>
      <c r="I9" s="111">
        <v>8</v>
      </c>
      <c r="J9" s="12">
        <v>9</v>
      </c>
      <c r="K9" s="12">
        <v>10</v>
      </c>
      <c r="L9" s="12">
        <v>11</v>
      </c>
    </row>
    <row r="10" spans="1:12" ht="24" customHeight="1">
      <c r="A10" s="31"/>
      <c r="B10" s="33" t="s">
        <v>301</v>
      </c>
      <c r="C10" s="34"/>
      <c r="D10" s="35"/>
      <c r="E10" s="35"/>
      <c r="F10" s="35"/>
      <c r="G10" s="35"/>
      <c r="H10" s="36"/>
      <c r="I10" s="100">
        <f>I11+I18</f>
        <v>10806604.89</v>
      </c>
      <c r="J10" s="100">
        <f>J11+J18</f>
        <v>10806604.89</v>
      </c>
      <c r="K10" s="100">
        <f>K11+K18</f>
        <v>10383382.46</v>
      </c>
      <c r="L10" s="101">
        <f>(K10/J10)*100</f>
        <v>96.0836688829844</v>
      </c>
    </row>
    <row r="11" spans="1:12" ht="22.5">
      <c r="A11" s="31"/>
      <c r="B11" s="150" t="s">
        <v>388</v>
      </c>
      <c r="C11" s="39" t="s">
        <v>226</v>
      </c>
      <c r="D11" s="40"/>
      <c r="E11" s="40"/>
      <c r="F11" s="40"/>
      <c r="G11" s="40"/>
      <c r="H11" s="41"/>
      <c r="I11" s="102">
        <v>12600</v>
      </c>
      <c r="J11" s="102">
        <f aca="true" t="shared" si="0" ref="J11:J66">I11</f>
        <v>12600</v>
      </c>
      <c r="K11" s="102">
        <v>12600</v>
      </c>
      <c r="L11" s="103">
        <f aca="true" t="shared" si="1" ref="L11:L74">(K11/J11)*100</f>
        <v>100</v>
      </c>
    </row>
    <row r="12" spans="1:12" ht="12.75">
      <c r="A12" s="32">
        <v>1</v>
      </c>
      <c r="B12" s="26" t="s">
        <v>77</v>
      </c>
      <c r="C12" s="27" t="s">
        <v>226</v>
      </c>
      <c r="D12" s="28" t="s">
        <v>206</v>
      </c>
      <c r="E12" s="28"/>
      <c r="F12" s="28"/>
      <c r="G12" s="28"/>
      <c r="H12" s="29"/>
      <c r="I12" s="104">
        <v>12600</v>
      </c>
      <c r="J12" s="104">
        <f t="shared" si="0"/>
        <v>12600</v>
      </c>
      <c r="K12" s="104">
        <v>12600</v>
      </c>
      <c r="L12" s="71">
        <f t="shared" si="1"/>
        <v>100</v>
      </c>
    </row>
    <row r="13" spans="1:12" ht="26.25" customHeight="1">
      <c r="A13" s="31"/>
      <c r="B13" s="23" t="s">
        <v>108</v>
      </c>
      <c r="C13" s="24" t="s">
        <v>226</v>
      </c>
      <c r="D13" s="25" t="s">
        <v>206</v>
      </c>
      <c r="E13" s="25" t="s">
        <v>213</v>
      </c>
      <c r="F13" s="25"/>
      <c r="G13" s="25"/>
      <c r="H13" s="15"/>
      <c r="I13" s="47">
        <f>I14</f>
        <v>12600</v>
      </c>
      <c r="J13" s="47">
        <f t="shared" si="0"/>
        <v>12600</v>
      </c>
      <c r="K13" s="47">
        <v>12600</v>
      </c>
      <c r="L13" s="71">
        <f t="shared" si="1"/>
        <v>100</v>
      </c>
    </row>
    <row r="14" spans="1:12" ht="15" customHeight="1">
      <c r="A14" s="31"/>
      <c r="B14" s="23" t="s">
        <v>109</v>
      </c>
      <c r="C14" s="24" t="s">
        <v>226</v>
      </c>
      <c r="D14" s="25" t="s">
        <v>206</v>
      </c>
      <c r="E14" s="25" t="s">
        <v>213</v>
      </c>
      <c r="F14" s="25" t="s">
        <v>219</v>
      </c>
      <c r="G14" s="25"/>
      <c r="H14" s="15"/>
      <c r="I14" s="47">
        <f>I15</f>
        <v>12600</v>
      </c>
      <c r="J14" s="47">
        <f t="shared" si="0"/>
        <v>12600</v>
      </c>
      <c r="K14" s="47">
        <v>12600</v>
      </c>
      <c r="L14" s="71">
        <f t="shared" si="1"/>
        <v>100</v>
      </c>
    </row>
    <row r="15" spans="1:12" ht="12.75">
      <c r="A15" s="31"/>
      <c r="B15" s="23" t="s">
        <v>110</v>
      </c>
      <c r="C15" s="24" t="s">
        <v>226</v>
      </c>
      <c r="D15" s="25" t="s">
        <v>206</v>
      </c>
      <c r="E15" s="25" t="s">
        <v>213</v>
      </c>
      <c r="F15" s="25" t="s">
        <v>220</v>
      </c>
      <c r="G15" s="25"/>
      <c r="H15" s="15"/>
      <c r="I15" s="47">
        <f>I16</f>
        <v>12600</v>
      </c>
      <c r="J15" s="47">
        <f t="shared" si="0"/>
        <v>12600</v>
      </c>
      <c r="K15" s="47">
        <v>12600</v>
      </c>
      <c r="L15" s="71">
        <f t="shared" si="1"/>
        <v>100</v>
      </c>
    </row>
    <row r="16" spans="1:12" ht="15.75" customHeight="1">
      <c r="A16" s="31"/>
      <c r="B16" s="23" t="s">
        <v>111</v>
      </c>
      <c r="C16" s="24">
        <v>991</v>
      </c>
      <c r="D16" s="25" t="s">
        <v>206</v>
      </c>
      <c r="E16" s="25" t="s">
        <v>213</v>
      </c>
      <c r="F16" s="25" t="s">
        <v>221</v>
      </c>
      <c r="G16" s="25"/>
      <c r="H16" s="15"/>
      <c r="I16" s="47">
        <f>I17</f>
        <v>12600</v>
      </c>
      <c r="J16" s="47">
        <f t="shared" si="0"/>
        <v>12600</v>
      </c>
      <c r="K16" s="47">
        <v>12600</v>
      </c>
      <c r="L16" s="71">
        <f t="shared" si="1"/>
        <v>100</v>
      </c>
    </row>
    <row r="17" spans="1:12" ht="12.75">
      <c r="A17" s="31"/>
      <c r="B17" s="23" t="s">
        <v>112</v>
      </c>
      <c r="C17" s="24">
        <v>991</v>
      </c>
      <c r="D17" s="25" t="s">
        <v>206</v>
      </c>
      <c r="E17" s="25" t="s">
        <v>213</v>
      </c>
      <c r="F17" s="25">
        <v>5022001</v>
      </c>
      <c r="G17" s="25">
        <v>500</v>
      </c>
      <c r="H17" s="15"/>
      <c r="I17" s="47">
        <v>12600</v>
      </c>
      <c r="J17" s="47">
        <f t="shared" si="0"/>
        <v>12600</v>
      </c>
      <c r="K17" s="47">
        <v>12600</v>
      </c>
      <c r="L17" s="71">
        <f t="shared" si="1"/>
        <v>100</v>
      </c>
    </row>
    <row r="18" spans="1:12" ht="22.5">
      <c r="A18" s="31"/>
      <c r="B18" s="150" t="s">
        <v>389</v>
      </c>
      <c r="C18" s="49">
        <v>992</v>
      </c>
      <c r="D18" s="50"/>
      <c r="E18" s="50"/>
      <c r="F18" s="50"/>
      <c r="G18" s="50"/>
      <c r="H18" s="41"/>
      <c r="I18" s="102">
        <f>I19+I128+I145+I168+I208+I237+I247+I344</f>
        <v>10794004.89</v>
      </c>
      <c r="J18" s="102">
        <f>J19+J128+J145+J168+J208+J237+J247+J344</f>
        <v>10794004.89</v>
      </c>
      <c r="K18" s="102">
        <f>K19+K128+K145+K168+K208+K237+K247+K344</f>
        <v>10370782.46</v>
      </c>
      <c r="L18" s="103">
        <f t="shared" si="1"/>
        <v>96.07909729231187</v>
      </c>
    </row>
    <row r="19" spans="1:12" s="48" customFormat="1" ht="12.75">
      <c r="A19" s="75">
        <v>2</v>
      </c>
      <c r="B19" s="76" t="s">
        <v>77</v>
      </c>
      <c r="C19" s="77">
        <v>992</v>
      </c>
      <c r="D19" s="78" t="s">
        <v>206</v>
      </c>
      <c r="E19" s="78"/>
      <c r="F19" s="78"/>
      <c r="G19" s="78"/>
      <c r="H19" s="79"/>
      <c r="I19" s="104">
        <f>I20+I31+I80+I88</f>
        <v>4419828.54</v>
      </c>
      <c r="J19" s="104">
        <f>J20+J31+J80+J88</f>
        <v>4419828.54</v>
      </c>
      <c r="K19" s="104">
        <f>K20+K31+K80+K88</f>
        <v>4287677.91</v>
      </c>
      <c r="L19" s="105">
        <f t="shared" si="1"/>
        <v>97.01005075640333</v>
      </c>
    </row>
    <row r="20" spans="1:12" s="65" customFormat="1" ht="22.5">
      <c r="A20" s="72"/>
      <c r="B20" s="73" t="s">
        <v>78</v>
      </c>
      <c r="C20" s="61">
        <v>992</v>
      </c>
      <c r="D20" s="74" t="s">
        <v>206</v>
      </c>
      <c r="E20" s="74" t="s">
        <v>211</v>
      </c>
      <c r="F20" s="74"/>
      <c r="G20" s="74"/>
      <c r="H20" s="62"/>
      <c r="I20" s="47">
        <f aca="true" t="shared" si="2" ref="I20:K23">I21</f>
        <v>625000</v>
      </c>
      <c r="J20" s="47">
        <f t="shared" si="2"/>
        <v>625000</v>
      </c>
      <c r="K20" s="47">
        <f t="shared" si="2"/>
        <v>610817.01</v>
      </c>
      <c r="L20" s="71">
        <f t="shared" si="1"/>
        <v>97.73072160000001</v>
      </c>
    </row>
    <row r="21" spans="1:12" ht="26.25" customHeight="1">
      <c r="A21" s="31"/>
      <c r="B21" s="23" t="s">
        <v>282</v>
      </c>
      <c r="C21" s="14">
        <v>992</v>
      </c>
      <c r="D21" s="25" t="s">
        <v>206</v>
      </c>
      <c r="E21" s="25" t="s">
        <v>211</v>
      </c>
      <c r="F21" s="25" t="s">
        <v>207</v>
      </c>
      <c r="G21" s="25"/>
      <c r="H21" s="15"/>
      <c r="I21" s="47">
        <f t="shared" si="2"/>
        <v>625000</v>
      </c>
      <c r="J21" s="47">
        <f t="shared" si="2"/>
        <v>625000</v>
      </c>
      <c r="K21" s="47">
        <f t="shared" si="2"/>
        <v>610817.01</v>
      </c>
      <c r="L21" s="71">
        <f t="shared" si="1"/>
        <v>97.73072160000001</v>
      </c>
    </row>
    <row r="22" spans="1:12" ht="12.75">
      <c r="A22" s="31"/>
      <c r="B22" s="23" t="s">
        <v>79</v>
      </c>
      <c r="C22" s="14">
        <v>992</v>
      </c>
      <c r="D22" s="25" t="s">
        <v>206</v>
      </c>
      <c r="E22" s="25" t="s">
        <v>211</v>
      </c>
      <c r="F22" s="25" t="s">
        <v>208</v>
      </c>
      <c r="G22" s="25"/>
      <c r="H22" s="15"/>
      <c r="I22" s="47">
        <f t="shared" si="2"/>
        <v>625000</v>
      </c>
      <c r="J22" s="47">
        <f t="shared" si="2"/>
        <v>625000</v>
      </c>
      <c r="K22" s="47">
        <f t="shared" si="2"/>
        <v>610817.01</v>
      </c>
      <c r="L22" s="71">
        <f t="shared" si="1"/>
        <v>97.73072160000001</v>
      </c>
    </row>
    <row r="23" spans="1:12" ht="15.75" customHeight="1">
      <c r="A23" s="31"/>
      <c r="B23" s="23" t="s">
        <v>80</v>
      </c>
      <c r="C23" s="14">
        <v>992</v>
      </c>
      <c r="D23" s="25" t="s">
        <v>206</v>
      </c>
      <c r="E23" s="25" t="s">
        <v>211</v>
      </c>
      <c r="F23" s="25" t="s">
        <v>209</v>
      </c>
      <c r="G23" s="25"/>
      <c r="H23" s="15"/>
      <c r="I23" s="47">
        <f t="shared" si="2"/>
        <v>625000</v>
      </c>
      <c r="J23" s="47">
        <f t="shared" si="2"/>
        <v>625000</v>
      </c>
      <c r="K23" s="47">
        <f t="shared" si="2"/>
        <v>610817.01</v>
      </c>
      <c r="L23" s="71">
        <f t="shared" si="1"/>
        <v>97.73072160000001</v>
      </c>
    </row>
    <row r="24" spans="1:12" ht="45">
      <c r="A24" s="31"/>
      <c r="B24" s="23" t="s">
        <v>81</v>
      </c>
      <c r="C24" s="14">
        <v>992</v>
      </c>
      <c r="D24" s="25" t="s">
        <v>206</v>
      </c>
      <c r="E24" s="25" t="s">
        <v>211</v>
      </c>
      <c r="F24" s="25" t="s">
        <v>209</v>
      </c>
      <c r="G24" s="25" t="s">
        <v>214</v>
      </c>
      <c r="H24" s="15"/>
      <c r="I24" s="47">
        <v>625000</v>
      </c>
      <c r="J24" s="47">
        <v>625000</v>
      </c>
      <c r="K24" s="47">
        <v>610817.01</v>
      </c>
      <c r="L24" s="71">
        <f t="shared" si="1"/>
        <v>97.73072160000001</v>
      </c>
    </row>
    <row r="25" spans="1:12" ht="22.5" hidden="1">
      <c r="A25" s="31"/>
      <c r="B25" s="23" t="s">
        <v>82</v>
      </c>
      <c r="C25" s="14">
        <v>200</v>
      </c>
      <c r="D25" s="25"/>
      <c r="E25" s="25"/>
      <c r="F25" s="25"/>
      <c r="G25" s="25"/>
      <c r="H25" s="15"/>
      <c r="I25" s="47">
        <v>567800</v>
      </c>
      <c r="J25" s="47">
        <f t="shared" si="0"/>
        <v>567800</v>
      </c>
      <c r="K25" s="47">
        <v>102183.29</v>
      </c>
      <c r="L25" s="71">
        <f t="shared" si="1"/>
        <v>17.996352588939764</v>
      </c>
    </row>
    <row r="26" spans="1:12" ht="22.5" hidden="1">
      <c r="A26" s="31"/>
      <c r="B26" s="23" t="s">
        <v>83</v>
      </c>
      <c r="C26" s="14">
        <v>200</v>
      </c>
      <c r="D26" s="25"/>
      <c r="E26" s="25"/>
      <c r="F26" s="25"/>
      <c r="G26" s="25"/>
      <c r="H26" s="15"/>
      <c r="I26" s="47">
        <v>567800</v>
      </c>
      <c r="J26" s="47">
        <f t="shared" si="0"/>
        <v>567800</v>
      </c>
      <c r="K26" s="47">
        <v>102183.29</v>
      </c>
      <c r="L26" s="71">
        <f t="shared" si="1"/>
        <v>17.996352588939764</v>
      </c>
    </row>
    <row r="27" spans="1:12" ht="12.75" hidden="1">
      <c r="A27" s="31"/>
      <c r="B27" s="23" t="s">
        <v>84</v>
      </c>
      <c r="C27" s="14">
        <v>200</v>
      </c>
      <c r="D27" s="25"/>
      <c r="E27" s="25"/>
      <c r="F27" s="25"/>
      <c r="G27" s="25"/>
      <c r="H27" s="15"/>
      <c r="I27" s="47">
        <v>567800</v>
      </c>
      <c r="J27" s="47">
        <f t="shared" si="0"/>
        <v>567800</v>
      </c>
      <c r="K27" s="47">
        <v>102183.29</v>
      </c>
      <c r="L27" s="71">
        <f t="shared" si="1"/>
        <v>17.996352588939764</v>
      </c>
    </row>
    <row r="28" spans="1:12" ht="12.75" hidden="1">
      <c r="A28" s="31"/>
      <c r="B28" s="23" t="s">
        <v>85</v>
      </c>
      <c r="C28" s="14">
        <v>200</v>
      </c>
      <c r="D28" s="25"/>
      <c r="E28" s="25"/>
      <c r="F28" s="25"/>
      <c r="G28" s="25"/>
      <c r="H28" s="15"/>
      <c r="I28" s="47">
        <v>567800</v>
      </c>
      <c r="J28" s="47">
        <f t="shared" si="0"/>
        <v>567800</v>
      </c>
      <c r="K28" s="47">
        <v>102183.29</v>
      </c>
      <c r="L28" s="71">
        <f t="shared" si="1"/>
        <v>17.996352588939764</v>
      </c>
    </row>
    <row r="29" spans="1:12" ht="12.75" hidden="1">
      <c r="A29" s="31"/>
      <c r="B29" s="23" t="s">
        <v>86</v>
      </c>
      <c r="C29" s="14">
        <v>200</v>
      </c>
      <c r="D29" s="25"/>
      <c r="E29" s="25"/>
      <c r="F29" s="25"/>
      <c r="G29" s="25"/>
      <c r="H29" s="15"/>
      <c r="I29" s="47">
        <v>436100</v>
      </c>
      <c r="J29" s="47">
        <f t="shared" si="0"/>
        <v>436100</v>
      </c>
      <c r="K29" s="47">
        <v>83563.66</v>
      </c>
      <c r="L29" s="71">
        <f t="shared" si="1"/>
        <v>19.161582205916076</v>
      </c>
    </row>
    <row r="30" spans="1:12" ht="12.75" hidden="1">
      <c r="A30" s="31"/>
      <c r="B30" s="23" t="s">
        <v>87</v>
      </c>
      <c r="C30" s="14">
        <v>200</v>
      </c>
      <c r="D30" s="25"/>
      <c r="E30" s="25"/>
      <c r="F30" s="25"/>
      <c r="G30" s="25"/>
      <c r="H30" s="15"/>
      <c r="I30" s="47">
        <v>131700</v>
      </c>
      <c r="J30" s="47">
        <f t="shared" si="0"/>
        <v>131700</v>
      </c>
      <c r="K30" s="47">
        <v>18619.63</v>
      </c>
      <c r="L30" s="71">
        <f t="shared" si="1"/>
        <v>14.13791192103265</v>
      </c>
    </row>
    <row r="31" spans="1:12" s="65" customFormat="1" ht="33.75">
      <c r="A31" s="72"/>
      <c r="B31" s="73" t="s">
        <v>88</v>
      </c>
      <c r="C31" s="61">
        <v>992</v>
      </c>
      <c r="D31" s="74" t="s">
        <v>206</v>
      </c>
      <c r="E31" s="74" t="s">
        <v>212</v>
      </c>
      <c r="F31" s="74"/>
      <c r="G31" s="74"/>
      <c r="H31" s="62"/>
      <c r="I31" s="47">
        <f aca="true" t="shared" si="3" ref="I31:K32">I32</f>
        <v>3154643.07</v>
      </c>
      <c r="J31" s="47">
        <f t="shared" si="3"/>
        <v>3154643.07</v>
      </c>
      <c r="K31" s="47">
        <f t="shared" si="3"/>
        <v>3094440.4</v>
      </c>
      <c r="L31" s="71">
        <f t="shared" si="1"/>
        <v>98.09161706525487</v>
      </c>
    </row>
    <row r="32" spans="1:12" s="48" customFormat="1" ht="26.25" customHeight="1">
      <c r="A32" s="42"/>
      <c r="B32" s="43" t="s">
        <v>282</v>
      </c>
      <c r="C32" s="44">
        <v>992</v>
      </c>
      <c r="D32" s="45" t="s">
        <v>206</v>
      </c>
      <c r="E32" s="45" t="s">
        <v>212</v>
      </c>
      <c r="F32" s="45" t="s">
        <v>207</v>
      </c>
      <c r="G32" s="45"/>
      <c r="H32" s="46"/>
      <c r="I32" s="47">
        <f t="shared" si="3"/>
        <v>3154643.07</v>
      </c>
      <c r="J32" s="47">
        <f t="shared" si="3"/>
        <v>3154643.07</v>
      </c>
      <c r="K32" s="47">
        <f t="shared" si="3"/>
        <v>3094440.4</v>
      </c>
      <c r="L32" s="71">
        <f t="shared" si="1"/>
        <v>98.09161706525487</v>
      </c>
    </row>
    <row r="33" spans="1:12" ht="12.75">
      <c r="A33" s="31"/>
      <c r="B33" s="23" t="s">
        <v>79</v>
      </c>
      <c r="C33" s="14">
        <v>992</v>
      </c>
      <c r="D33" s="25" t="s">
        <v>206</v>
      </c>
      <c r="E33" s="25" t="s">
        <v>212</v>
      </c>
      <c r="F33" s="25" t="s">
        <v>208</v>
      </c>
      <c r="G33" s="25"/>
      <c r="H33" s="15"/>
      <c r="I33" s="47">
        <f>I34+I65</f>
        <v>3154643.07</v>
      </c>
      <c r="J33" s="47">
        <f>J34+J65</f>
        <v>3154643.07</v>
      </c>
      <c r="K33" s="47">
        <f>K34+K65</f>
        <v>3094440.4</v>
      </c>
      <c r="L33" s="71">
        <f t="shared" si="1"/>
        <v>98.09161706525487</v>
      </c>
    </row>
    <row r="34" spans="1:12" ht="15.75" customHeight="1">
      <c r="A34" s="31"/>
      <c r="B34" s="23" t="s">
        <v>80</v>
      </c>
      <c r="C34" s="14">
        <v>992</v>
      </c>
      <c r="D34" s="25" t="s">
        <v>206</v>
      </c>
      <c r="E34" s="25" t="s">
        <v>212</v>
      </c>
      <c r="F34" s="25" t="s">
        <v>209</v>
      </c>
      <c r="G34" s="25"/>
      <c r="H34" s="15"/>
      <c r="I34" s="47">
        <f>I35+I46+I57</f>
        <v>3150843.07</v>
      </c>
      <c r="J34" s="47">
        <f>J35+J46+J57</f>
        <v>3150843.07</v>
      </c>
      <c r="K34" s="47">
        <f>K35+K46+K57</f>
        <v>3090640.4</v>
      </c>
      <c r="L34" s="71">
        <f t="shared" si="1"/>
        <v>98.08931550500863</v>
      </c>
    </row>
    <row r="35" spans="1:12" ht="45">
      <c r="A35" s="31"/>
      <c r="B35" s="23" t="s">
        <v>81</v>
      </c>
      <c r="C35" s="14">
        <v>992</v>
      </c>
      <c r="D35" s="25" t="s">
        <v>206</v>
      </c>
      <c r="E35" s="25" t="s">
        <v>212</v>
      </c>
      <c r="F35" s="25" t="s">
        <v>209</v>
      </c>
      <c r="G35" s="25" t="s">
        <v>214</v>
      </c>
      <c r="H35" s="15"/>
      <c r="I35" s="47">
        <v>2668600</v>
      </c>
      <c r="J35" s="47">
        <v>2668600</v>
      </c>
      <c r="K35" s="47">
        <v>2649054</v>
      </c>
      <c r="L35" s="71">
        <f t="shared" si="1"/>
        <v>99.26755602188413</v>
      </c>
    </row>
    <row r="36" spans="1:12" ht="22.5" hidden="1">
      <c r="A36" s="31"/>
      <c r="B36" s="23" t="s">
        <v>82</v>
      </c>
      <c r="C36" s="14">
        <v>200</v>
      </c>
      <c r="D36" s="25"/>
      <c r="E36" s="25"/>
      <c r="F36" s="25"/>
      <c r="G36" s="25"/>
      <c r="H36" s="15"/>
      <c r="I36" s="47">
        <v>2555400</v>
      </c>
      <c r="J36" s="47">
        <f t="shared" si="0"/>
        <v>2555400</v>
      </c>
      <c r="K36" s="47">
        <v>508807.13</v>
      </c>
      <c r="L36" s="71">
        <f t="shared" si="1"/>
        <v>19.911056194724896</v>
      </c>
    </row>
    <row r="37" spans="1:12" ht="22.5" hidden="1">
      <c r="A37" s="31"/>
      <c r="B37" s="23" t="s">
        <v>83</v>
      </c>
      <c r="C37" s="14">
        <v>200</v>
      </c>
      <c r="D37" s="25"/>
      <c r="E37" s="25"/>
      <c r="F37" s="25"/>
      <c r="G37" s="25"/>
      <c r="H37" s="15"/>
      <c r="I37" s="47">
        <v>2554000</v>
      </c>
      <c r="J37" s="47">
        <f t="shared" si="0"/>
        <v>2554000</v>
      </c>
      <c r="K37" s="47">
        <v>508807.13</v>
      </c>
      <c r="L37" s="71">
        <f t="shared" si="1"/>
        <v>19.92197063429914</v>
      </c>
    </row>
    <row r="38" spans="1:12" ht="12.75" hidden="1">
      <c r="A38" s="31"/>
      <c r="B38" s="23" t="s">
        <v>84</v>
      </c>
      <c r="C38" s="14">
        <v>200</v>
      </c>
      <c r="D38" s="25"/>
      <c r="E38" s="25"/>
      <c r="F38" s="25"/>
      <c r="G38" s="25"/>
      <c r="H38" s="15"/>
      <c r="I38" s="47">
        <v>2554000</v>
      </c>
      <c r="J38" s="47">
        <f t="shared" si="0"/>
        <v>2554000</v>
      </c>
      <c r="K38" s="47">
        <v>508807.13</v>
      </c>
      <c r="L38" s="71">
        <f t="shared" si="1"/>
        <v>19.92197063429914</v>
      </c>
    </row>
    <row r="39" spans="1:12" ht="12.75" hidden="1">
      <c r="A39" s="31"/>
      <c r="B39" s="23" t="s">
        <v>85</v>
      </c>
      <c r="C39" s="14">
        <v>200</v>
      </c>
      <c r="D39" s="25"/>
      <c r="E39" s="25"/>
      <c r="F39" s="25"/>
      <c r="G39" s="25"/>
      <c r="H39" s="15"/>
      <c r="I39" s="47">
        <v>2554000</v>
      </c>
      <c r="J39" s="47">
        <f t="shared" si="0"/>
        <v>2554000</v>
      </c>
      <c r="K39" s="47">
        <v>508807.13</v>
      </c>
      <c r="L39" s="71">
        <f t="shared" si="1"/>
        <v>19.92197063429914</v>
      </c>
    </row>
    <row r="40" spans="1:12" ht="12.75" hidden="1">
      <c r="A40" s="31"/>
      <c r="B40" s="23" t="s">
        <v>86</v>
      </c>
      <c r="C40" s="14">
        <v>200</v>
      </c>
      <c r="D40" s="25"/>
      <c r="E40" s="25"/>
      <c r="F40" s="25"/>
      <c r="G40" s="25"/>
      <c r="H40" s="15"/>
      <c r="I40" s="47">
        <v>1961450</v>
      </c>
      <c r="J40" s="47">
        <f t="shared" si="0"/>
        <v>1961450</v>
      </c>
      <c r="K40" s="47">
        <v>403259.57</v>
      </c>
      <c r="L40" s="71">
        <f t="shared" si="1"/>
        <v>20.559258201840475</v>
      </c>
    </row>
    <row r="41" spans="1:12" ht="12.75" hidden="1">
      <c r="A41" s="31"/>
      <c r="B41" s="23" t="s">
        <v>87</v>
      </c>
      <c r="C41" s="14">
        <v>200</v>
      </c>
      <c r="D41" s="25"/>
      <c r="E41" s="25"/>
      <c r="F41" s="25"/>
      <c r="G41" s="25"/>
      <c r="H41" s="15"/>
      <c r="I41" s="47">
        <v>592550</v>
      </c>
      <c r="J41" s="47">
        <f t="shared" si="0"/>
        <v>592550</v>
      </c>
      <c r="K41" s="47">
        <v>105547.56</v>
      </c>
      <c r="L41" s="71">
        <f t="shared" si="1"/>
        <v>17.81243101847945</v>
      </c>
    </row>
    <row r="42" spans="1:12" ht="22.5" hidden="1">
      <c r="A42" s="31"/>
      <c r="B42" s="23" t="s">
        <v>89</v>
      </c>
      <c r="C42" s="14">
        <v>200</v>
      </c>
      <c r="D42" s="25"/>
      <c r="E42" s="25"/>
      <c r="F42" s="25"/>
      <c r="G42" s="25"/>
      <c r="H42" s="15"/>
      <c r="I42" s="47">
        <v>1400</v>
      </c>
      <c r="J42" s="47">
        <f t="shared" si="0"/>
        <v>1400</v>
      </c>
      <c r="K42" s="47" t="s">
        <v>90</v>
      </c>
      <c r="L42" s="71" t="e">
        <f t="shared" si="1"/>
        <v>#VALUE!</v>
      </c>
    </row>
    <row r="43" spans="1:12" ht="12.75" hidden="1">
      <c r="A43" s="31"/>
      <c r="B43" s="23" t="s">
        <v>84</v>
      </c>
      <c r="C43" s="14">
        <v>200</v>
      </c>
      <c r="D43" s="25"/>
      <c r="E43" s="25"/>
      <c r="F43" s="25"/>
      <c r="G43" s="25"/>
      <c r="H43" s="15"/>
      <c r="I43" s="47">
        <v>1400</v>
      </c>
      <c r="J43" s="47">
        <f t="shared" si="0"/>
        <v>1400</v>
      </c>
      <c r="K43" s="47" t="s">
        <v>90</v>
      </c>
      <c r="L43" s="71" t="e">
        <f t="shared" si="1"/>
        <v>#VALUE!</v>
      </c>
    </row>
    <row r="44" spans="1:12" ht="12.75" hidden="1">
      <c r="A44" s="31"/>
      <c r="B44" s="23" t="s">
        <v>85</v>
      </c>
      <c r="C44" s="14">
        <v>200</v>
      </c>
      <c r="D44" s="25"/>
      <c r="E44" s="25"/>
      <c r="F44" s="25"/>
      <c r="G44" s="25"/>
      <c r="H44" s="15"/>
      <c r="I44" s="47">
        <v>1400</v>
      </c>
      <c r="J44" s="47">
        <f t="shared" si="0"/>
        <v>1400</v>
      </c>
      <c r="K44" s="47" t="s">
        <v>90</v>
      </c>
      <c r="L44" s="71" t="e">
        <f t="shared" si="1"/>
        <v>#VALUE!</v>
      </c>
    </row>
    <row r="45" spans="1:12" ht="12.75" hidden="1">
      <c r="A45" s="31"/>
      <c r="B45" s="23" t="s">
        <v>91</v>
      </c>
      <c r="C45" s="14">
        <v>200</v>
      </c>
      <c r="D45" s="25"/>
      <c r="E45" s="25"/>
      <c r="F45" s="25"/>
      <c r="G45" s="25"/>
      <c r="H45" s="15"/>
      <c r="I45" s="47">
        <v>1400</v>
      </c>
      <c r="J45" s="47">
        <f t="shared" si="0"/>
        <v>1400</v>
      </c>
      <c r="K45" s="47" t="s">
        <v>90</v>
      </c>
      <c r="L45" s="71" t="e">
        <f t="shared" si="1"/>
        <v>#VALUE!</v>
      </c>
    </row>
    <row r="46" spans="1:12" ht="22.5">
      <c r="A46" s="31"/>
      <c r="B46" s="23" t="s">
        <v>92</v>
      </c>
      <c r="C46" s="14">
        <v>992</v>
      </c>
      <c r="D46" s="25" t="s">
        <v>206</v>
      </c>
      <c r="E46" s="25" t="s">
        <v>212</v>
      </c>
      <c r="F46" s="25" t="s">
        <v>209</v>
      </c>
      <c r="G46" s="25" t="s">
        <v>215</v>
      </c>
      <c r="H46" s="15"/>
      <c r="I46" s="47">
        <v>440143.07</v>
      </c>
      <c r="J46" s="47">
        <v>440143.07</v>
      </c>
      <c r="K46" s="47">
        <v>399564.42</v>
      </c>
      <c r="L46" s="71">
        <f t="shared" si="1"/>
        <v>90.78057732455039</v>
      </c>
    </row>
    <row r="47" spans="1:12" ht="22.5" hidden="1">
      <c r="A47" s="31"/>
      <c r="B47" s="23" t="s">
        <v>93</v>
      </c>
      <c r="C47" s="14">
        <v>200</v>
      </c>
      <c r="D47" s="25"/>
      <c r="E47" s="25"/>
      <c r="F47" s="25"/>
      <c r="G47" s="25"/>
      <c r="H47" s="15"/>
      <c r="I47" s="47">
        <v>334143.07</v>
      </c>
      <c r="J47" s="47">
        <f t="shared" si="0"/>
        <v>334143.07</v>
      </c>
      <c r="K47" s="47">
        <v>104833.01</v>
      </c>
      <c r="L47" s="71">
        <f t="shared" si="1"/>
        <v>31.37368971919723</v>
      </c>
    </row>
    <row r="48" spans="1:12" ht="22.5" hidden="1">
      <c r="A48" s="31"/>
      <c r="B48" s="23" t="s">
        <v>94</v>
      </c>
      <c r="C48" s="14">
        <v>200</v>
      </c>
      <c r="D48" s="25"/>
      <c r="E48" s="25"/>
      <c r="F48" s="25"/>
      <c r="G48" s="25"/>
      <c r="H48" s="15"/>
      <c r="I48" s="47">
        <v>334143.07</v>
      </c>
      <c r="J48" s="47">
        <f t="shared" si="0"/>
        <v>334143.07</v>
      </c>
      <c r="K48" s="47">
        <v>104833.01</v>
      </c>
      <c r="L48" s="71">
        <f t="shared" si="1"/>
        <v>31.37368971919723</v>
      </c>
    </row>
    <row r="49" spans="1:12" ht="12.75" hidden="1">
      <c r="A49" s="31"/>
      <c r="B49" s="23" t="s">
        <v>84</v>
      </c>
      <c r="C49" s="14">
        <v>200</v>
      </c>
      <c r="D49" s="25"/>
      <c r="E49" s="25"/>
      <c r="F49" s="25"/>
      <c r="G49" s="25"/>
      <c r="H49" s="15"/>
      <c r="I49" s="47">
        <v>200593.47</v>
      </c>
      <c r="J49" s="47">
        <f t="shared" si="0"/>
        <v>200593.47</v>
      </c>
      <c r="K49" s="47">
        <v>68435.31</v>
      </c>
      <c r="L49" s="71">
        <f t="shared" si="1"/>
        <v>34.11641964217479</v>
      </c>
    </row>
    <row r="50" spans="1:12" ht="12.75" hidden="1">
      <c r="A50" s="31"/>
      <c r="B50" s="23" t="s">
        <v>95</v>
      </c>
      <c r="C50" s="14">
        <v>200</v>
      </c>
      <c r="D50" s="25"/>
      <c r="E50" s="25"/>
      <c r="F50" s="25"/>
      <c r="G50" s="25"/>
      <c r="H50" s="15"/>
      <c r="I50" s="47">
        <v>200593.47</v>
      </c>
      <c r="J50" s="47">
        <f t="shared" si="0"/>
        <v>200593.47</v>
      </c>
      <c r="K50" s="47">
        <v>68435.31</v>
      </c>
      <c r="L50" s="71">
        <f t="shared" si="1"/>
        <v>34.11641964217479</v>
      </c>
    </row>
    <row r="51" spans="1:12" ht="12.75" hidden="1">
      <c r="A51" s="31"/>
      <c r="B51" s="23" t="s">
        <v>96</v>
      </c>
      <c r="C51" s="14">
        <v>200</v>
      </c>
      <c r="D51" s="25"/>
      <c r="E51" s="25"/>
      <c r="F51" s="25"/>
      <c r="G51" s="25"/>
      <c r="H51" s="15"/>
      <c r="I51" s="47">
        <v>1000</v>
      </c>
      <c r="J51" s="47">
        <f t="shared" si="0"/>
        <v>1000</v>
      </c>
      <c r="K51" s="47" t="s">
        <v>90</v>
      </c>
      <c r="L51" s="71" t="e">
        <f t="shared" si="1"/>
        <v>#VALUE!</v>
      </c>
    </row>
    <row r="52" spans="1:12" ht="12.75" hidden="1">
      <c r="A52" s="31"/>
      <c r="B52" s="23" t="s">
        <v>97</v>
      </c>
      <c r="C52" s="14">
        <v>200</v>
      </c>
      <c r="D52" s="25"/>
      <c r="E52" s="25"/>
      <c r="F52" s="25"/>
      <c r="G52" s="25"/>
      <c r="H52" s="15"/>
      <c r="I52" s="47">
        <v>153976.13</v>
      </c>
      <c r="J52" s="47">
        <f t="shared" si="0"/>
        <v>153976.13</v>
      </c>
      <c r="K52" s="47">
        <v>42924.49</v>
      </c>
      <c r="L52" s="71">
        <f t="shared" si="1"/>
        <v>27.877366446344638</v>
      </c>
    </row>
    <row r="53" spans="1:12" ht="12.75" hidden="1">
      <c r="A53" s="31"/>
      <c r="B53" s="23" t="s">
        <v>98</v>
      </c>
      <c r="C53" s="14">
        <v>200</v>
      </c>
      <c r="D53" s="25"/>
      <c r="E53" s="25"/>
      <c r="F53" s="25"/>
      <c r="G53" s="25"/>
      <c r="H53" s="15"/>
      <c r="I53" s="47">
        <v>23100</v>
      </c>
      <c r="J53" s="47">
        <f t="shared" si="0"/>
        <v>23100</v>
      </c>
      <c r="K53" s="47">
        <v>19300</v>
      </c>
      <c r="L53" s="71">
        <f t="shared" si="1"/>
        <v>83.54978354978356</v>
      </c>
    </row>
    <row r="54" spans="1:12" ht="12.75" hidden="1">
      <c r="A54" s="31"/>
      <c r="B54" s="23" t="s">
        <v>99</v>
      </c>
      <c r="C54" s="14">
        <v>200</v>
      </c>
      <c r="D54" s="25"/>
      <c r="E54" s="25"/>
      <c r="F54" s="25"/>
      <c r="G54" s="25"/>
      <c r="H54" s="15"/>
      <c r="I54" s="47">
        <v>22517.34</v>
      </c>
      <c r="J54" s="47">
        <f t="shared" si="0"/>
        <v>22517.34</v>
      </c>
      <c r="K54" s="47">
        <v>6210.82</v>
      </c>
      <c r="L54" s="71">
        <f t="shared" si="1"/>
        <v>27.58238761772039</v>
      </c>
    </row>
    <row r="55" spans="1:12" ht="12.75" hidden="1">
      <c r="A55" s="31"/>
      <c r="B55" s="23" t="s">
        <v>100</v>
      </c>
      <c r="C55" s="14">
        <v>200</v>
      </c>
      <c r="D55" s="25"/>
      <c r="E55" s="25"/>
      <c r="F55" s="25"/>
      <c r="G55" s="25"/>
      <c r="H55" s="15"/>
      <c r="I55" s="47">
        <v>133549.6</v>
      </c>
      <c r="J55" s="47">
        <f t="shared" si="0"/>
        <v>133549.6</v>
      </c>
      <c r="K55" s="47">
        <v>36397.7</v>
      </c>
      <c r="L55" s="71">
        <f t="shared" si="1"/>
        <v>27.2540689002438</v>
      </c>
    </row>
    <row r="56" spans="1:12" ht="12.75" hidden="1">
      <c r="A56" s="31"/>
      <c r="B56" s="23" t="s">
        <v>101</v>
      </c>
      <c r="C56" s="14">
        <v>200</v>
      </c>
      <c r="D56" s="25"/>
      <c r="E56" s="25"/>
      <c r="F56" s="25"/>
      <c r="G56" s="25"/>
      <c r="H56" s="15"/>
      <c r="I56" s="47">
        <v>133549.6</v>
      </c>
      <c r="J56" s="47">
        <f t="shared" si="0"/>
        <v>133549.6</v>
      </c>
      <c r="K56" s="47">
        <v>36397.7</v>
      </c>
      <c r="L56" s="71">
        <f t="shared" si="1"/>
        <v>27.2540689002438</v>
      </c>
    </row>
    <row r="57" spans="1:12" ht="12.75">
      <c r="A57" s="31"/>
      <c r="B57" s="23" t="s">
        <v>102</v>
      </c>
      <c r="C57" s="14">
        <v>992</v>
      </c>
      <c r="D57" s="25" t="s">
        <v>206</v>
      </c>
      <c r="E57" s="25" t="s">
        <v>212</v>
      </c>
      <c r="F57" s="25" t="s">
        <v>209</v>
      </c>
      <c r="G57" s="25" t="s">
        <v>216</v>
      </c>
      <c r="H57" s="15"/>
      <c r="I57" s="47">
        <v>42100</v>
      </c>
      <c r="J57" s="47">
        <v>42100</v>
      </c>
      <c r="K57" s="47">
        <v>42021.98</v>
      </c>
      <c r="L57" s="71">
        <f t="shared" si="1"/>
        <v>99.81467933491686</v>
      </c>
    </row>
    <row r="58" spans="1:12" ht="12.75" hidden="1">
      <c r="A58" s="31"/>
      <c r="B58" s="23" t="s">
        <v>103</v>
      </c>
      <c r="C58" s="14">
        <v>200</v>
      </c>
      <c r="D58" s="25"/>
      <c r="E58" s="25"/>
      <c r="F58" s="25"/>
      <c r="G58" s="25"/>
      <c r="H58" s="15"/>
      <c r="I58" s="47">
        <v>62500</v>
      </c>
      <c r="J58" s="47">
        <f t="shared" si="0"/>
        <v>62500</v>
      </c>
      <c r="K58" s="47">
        <v>7389.88</v>
      </c>
      <c r="L58" s="71">
        <f t="shared" si="1"/>
        <v>11.823808</v>
      </c>
    </row>
    <row r="59" spans="1:12" ht="12.75" hidden="1">
      <c r="A59" s="31"/>
      <c r="B59" s="23" t="s">
        <v>104</v>
      </c>
      <c r="C59" s="14">
        <v>200</v>
      </c>
      <c r="D59" s="25"/>
      <c r="E59" s="25"/>
      <c r="F59" s="25"/>
      <c r="G59" s="25"/>
      <c r="H59" s="15"/>
      <c r="I59" s="47">
        <v>20000</v>
      </c>
      <c r="J59" s="47">
        <f t="shared" si="0"/>
        <v>20000</v>
      </c>
      <c r="K59" s="47">
        <v>3399</v>
      </c>
      <c r="L59" s="71">
        <f t="shared" si="1"/>
        <v>16.994999999999997</v>
      </c>
    </row>
    <row r="60" spans="1:12" ht="12.75" hidden="1">
      <c r="A60" s="31"/>
      <c r="B60" s="23" t="s">
        <v>84</v>
      </c>
      <c r="C60" s="14">
        <v>200</v>
      </c>
      <c r="D60" s="25"/>
      <c r="E60" s="25"/>
      <c r="F60" s="25"/>
      <c r="G60" s="25"/>
      <c r="H60" s="15"/>
      <c r="I60" s="47">
        <v>20000</v>
      </c>
      <c r="J60" s="47">
        <f t="shared" si="0"/>
        <v>20000</v>
      </c>
      <c r="K60" s="47">
        <v>3399</v>
      </c>
      <c r="L60" s="71">
        <f t="shared" si="1"/>
        <v>16.994999999999997</v>
      </c>
    </row>
    <row r="61" spans="1:12" ht="12.75" hidden="1">
      <c r="A61" s="31"/>
      <c r="B61" s="23" t="s">
        <v>105</v>
      </c>
      <c r="C61" s="14">
        <v>200</v>
      </c>
      <c r="D61" s="25"/>
      <c r="E61" s="25"/>
      <c r="F61" s="25"/>
      <c r="G61" s="25"/>
      <c r="H61" s="15"/>
      <c r="I61" s="47">
        <v>20000</v>
      </c>
      <c r="J61" s="47">
        <f t="shared" si="0"/>
        <v>20000</v>
      </c>
      <c r="K61" s="47">
        <v>3399</v>
      </c>
      <c r="L61" s="71">
        <f t="shared" si="1"/>
        <v>16.994999999999997</v>
      </c>
    </row>
    <row r="62" spans="1:12" ht="12.75" hidden="1">
      <c r="A62" s="31"/>
      <c r="B62" s="23" t="s">
        <v>106</v>
      </c>
      <c r="C62" s="14">
        <v>200</v>
      </c>
      <c r="D62" s="25"/>
      <c r="E62" s="25"/>
      <c r="F62" s="25"/>
      <c r="G62" s="25"/>
      <c r="H62" s="15"/>
      <c r="I62" s="47">
        <v>42500</v>
      </c>
      <c r="J62" s="47">
        <f t="shared" si="0"/>
        <v>42500</v>
      </c>
      <c r="K62" s="47">
        <v>3990.88</v>
      </c>
      <c r="L62" s="71">
        <f t="shared" si="1"/>
        <v>9.39030588235294</v>
      </c>
    </row>
    <row r="63" spans="1:12" ht="12.75" hidden="1">
      <c r="A63" s="31"/>
      <c r="B63" s="23" t="s">
        <v>84</v>
      </c>
      <c r="C63" s="14">
        <v>200</v>
      </c>
      <c r="D63" s="25"/>
      <c r="E63" s="25"/>
      <c r="F63" s="25"/>
      <c r="G63" s="25"/>
      <c r="H63" s="15"/>
      <c r="I63" s="47">
        <v>42500</v>
      </c>
      <c r="J63" s="47">
        <f t="shared" si="0"/>
        <v>42500</v>
      </c>
      <c r="K63" s="47">
        <v>3990.88</v>
      </c>
      <c r="L63" s="71">
        <f t="shared" si="1"/>
        <v>9.39030588235294</v>
      </c>
    </row>
    <row r="64" spans="1:12" ht="12.75" hidden="1">
      <c r="A64" s="31"/>
      <c r="B64" s="23" t="s">
        <v>105</v>
      </c>
      <c r="C64" s="14">
        <v>200</v>
      </c>
      <c r="D64" s="25"/>
      <c r="E64" s="25"/>
      <c r="F64" s="25"/>
      <c r="G64" s="25"/>
      <c r="H64" s="15"/>
      <c r="I64" s="47">
        <v>42500</v>
      </c>
      <c r="J64" s="47">
        <f t="shared" si="0"/>
        <v>42500</v>
      </c>
      <c r="K64" s="47">
        <v>3990.88</v>
      </c>
      <c r="L64" s="71">
        <f t="shared" si="1"/>
        <v>9.39030588235294</v>
      </c>
    </row>
    <row r="65" spans="1:12" ht="33.75">
      <c r="A65" s="31"/>
      <c r="B65" s="23" t="s">
        <v>107</v>
      </c>
      <c r="C65" s="14">
        <v>992</v>
      </c>
      <c r="D65" s="25" t="s">
        <v>206</v>
      </c>
      <c r="E65" s="25" t="s">
        <v>212</v>
      </c>
      <c r="F65" s="25" t="s">
        <v>210</v>
      </c>
      <c r="G65" s="25"/>
      <c r="H65" s="15"/>
      <c r="I65" s="47">
        <v>3800</v>
      </c>
      <c r="J65" s="47">
        <f t="shared" si="0"/>
        <v>3800</v>
      </c>
      <c r="K65" s="47">
        <f>K66</f>
        <v>3800</v>
      </c>
      <c r="L65" s="71">
        <f t="shared" si="1"/>
        <v>100</v>
      </c>
    </row>
    <row r="66" spans="1:12" s="48" customFormat="1" ht="22.5">
      <c r="A66" s="42"/>
      <c r="B66" s="43" t="s">
        <v>92</v>
      </c>
      <c r="C66" s="44">
        <v>992</v>
      </c>
      <c r="D66" s="45" t="s">
        <v>206</v>
      </c>
      <c r="E66" s="45" t="s">
        <v>212</v>
      </c>
      <c r="F66" s="45" t="s">
        <v>210</v>
      </c>
      <c r="G66" s="45" t="s">
        <v>215</v>
      </c>
      <c r="H66" s="46"/>
      <c r="I66" s="47">
        <v>3800</v>
      </c>
      <c r="J66" s="47">
        <f t="shared" si="0"/>
        <v>3800</v>
      </c>
      <c r="K66" s="47">
        <v>3800</v>
      </c>
      <c r="L66" s="71">
        <f t="shared" si="1"/>
        <v>100</v>
      </c>
    </row>
    <row r="67" spans="1:12" s="48" customFormat="1" ht="22.5" hidden="1">
      <c r="A67" s="42"/>
      <c r="B67" s="43" t="s">
        <v>93</v>
      </c>
      <c r="C67" s="44">
        <v>200</v>
      </c>
      <c r="D67" s="45"/>
      <c r="E67" s="45"/>
      <c r="F67" s="45"/>
      <c r="G67" s="45"/>
      <c r="H67" s="46"/>
      <c r="I67" s="47"/>
      <c r="J67" s="47"/>
      <c r="K67" s="47"/>
      <c r="L67" s="71" t="e">
        <f t="shared" si="1"/>
        <v>#DIV/0!</v>
      </c>
    </row>
    <row r="68" spans="1:12" s="48" customFormat="1" ht="22.5" hidden="1">
      <c r="A68" s="42"/>
      <c r="B68" s="43" t="s">
        <v>94</v>
      </c>
      <c r="C68" s="44">
        <v>200</v>
      </c>
      <c r="D68" s="45"/>
      <c r="E68" s="45"/>
      <c r="F68" s="45"/>
      <c r="G68" s="45"/>
      <c r="H68" s="46"/>
      <c r="I68" s="47"/>
      <c r="J68" s="47"/>
      <c r="K68" s="47"/>
      <c r="L68" s="71" t="e">
        <f t="shared" si="1"/>
        <v>#DIV/0!</v>
      </c>
    </row>
    <row r="69" spans="1:12" s="48" customFormat="1" ht="12.75" hidden="1">
      <c r="A69" s="42"/>
      <c r="B69" s="43" t="s">
        <v>100</v>
      </c>
      <c r="C69" s="44">
        <v>200</v>
      </c>
      <c r="D69" s="45"/>
      <c r="E69" s="45"/>
      <c r="F69" s="45"/>
      <c r="G69" s="45"/>
      <c r="H69" s="46"/>
      <c r="I69" s="47"/>
      <c r="J69" s="47"/>
      <c r="K69" s="47"/>
      <c r="L69" s="71" t="e">
        <f t="shared" si="1"/>
        <v>#DIV/0!</v>
      </c>
    </row>
    <row r="70" spans="1:12" s="48" customFormat="1" ht="12.75" hidden="1">
      <c r="A70" s="42"/>
      <c r="B70" s="43" t="s">
        <v>101</v>
      </c>
      <c r="C70" s="44">
        <v>200</v>
      </c>
      <c r="D70" s="45"/>
      <c r="E70" s="45"/>
      <c r="F70" s="45"/>
      <c r="G70" s="45"/>
      <c r="H70" s="46"/>
      <c r="I70" s="47"/>
      <c r="J70" s="47"/>
      <c r="K70" s="47"/>
      <c r="L70" s="71" t="e">
        <f t="shared" si="1"/>
        <v>#DIV/0!</v>
      </c>
    </row>
    <row r="71" spans="1:12" s="48" customFormat="1" ht="33.75" hidden="1">
      <c r="A71" s="42"/>
      <c r="B71" s="43" t="s">
        <v>108</v>
      </c>
      <c r="C71" s="44">
        <v>200</v>
      </c>
      <c r="D71" s="45"/>
      <c r="E71" s="45"/>
      <c r="F71" s="45"/>
      <c r="G71" s="45"/>
      <c r="H71" s="46"/>
      <c r="I71" s="47"/>
      <c r="J71" s="47"/>
      <c r="K71" s="47"/>
      <c r="L71" s="71" t="e">
        <f t="shared" si="1"/>
        <v>#DIV/0!</v>
      </c>
    </row>
    <row r="72" spans="1:12" s="48" customFormat="1" ht="22.5" hidden="1">
      <c r="A72" s="42"/>
      <c r="B72" s="43" t="s">
        <v>109</v>
      </c>
      <c r="C72" s="44">
        <v>200</v>
      </c>
      <c r="D72" s="45"/>
      <c r="E72" s="45"/>
      <c r="F72" s="45"/>
      <c r="G72" s="45"/>
      <c r="H72" s="46"/>
      <c r="I72" s="47"/>
      <c r="J72" s="47"/>
      <c r="K72" s="47"/>
      <c r="L72" s="71" t="e">
        <f t="shared" si="1"/>
        <v>#DIV/0!</v>
      </c>
    </row>
    <row r="73" spans="1:12" s="48" customFormat="1" ht="12.75" hidden="1">
      <c r="A73" s="42"/>
      <c r="B73" s="43" t="s">
        <v>110</v>
      </c>
      <c r="C73" s="44">
        <v>200</v>
      </c>
      <c r="D73" s="45"/>
      <c r="E73" s="45"/>
      <c r="F73" s="45"/>
      <c r="G73" s="45"/>
      <c r="H73" s="46"/>
      <c r="I73" s="47"/>
      <c r="J73" s="47"/>
      <c r="K73" s="47"/>
      <c r="L73" s="71" t="e">
        <f t="shared" si="1"/>
        <v>#DIV/0!</v>
      </c>
    </row>
    <row r="74" spans="1:12" s="48" customFormat="1" ht="22.5" hidden="1">
      <c r="A74" s="42"/>
      <c r="B74" s="43" t="s">
        <v>111</v>
      </c>
      <c r="C74" s="44">
        <v>200</v>
      </c>
      <c r="D74" s="45"/>
      <c r="E74" s="45"/>
      <c r="F74" s="45"/>
      <c r="G74" s="45"/>
      <c r="H74" s="46"/>
      <c r="I74" s="47"/>
      <c r="J74" s="47"/>
      <c r="K74" s="47"/>
      <c r="L74" s="71" t="e">
        <f t="shared" si="1"/>
        <v>#DIV/0!</v>
      </c>
    </row>
    <row r="75" spans="1:12" s="48" customFormat="1" ht="12.75" hidden="1">
      <c r="A75" s="42"/>
      <c r="B75" s="43" t="s">
        <v>112</v>
      </c>
      <c r="C75" s="44">
        <v>200</v>
      </c>
      <c r="D75" s="45"/>
      <c r="E75" s="45"/>
      <c r="F75" s="45"/>
      <c r="G75" s="45"/>
      <c r="H75" s="46"/>
      <c r="I75" s="47"/>
      <c r="J75" s="47"/>
      <c r="K75" s="47"/>
      <c r="L75" s="71" t="e">
        <f aca="true" t="shared" si="4" ref="L75:L138">(K75/J75)*100</f>
        <v>#DIV/0!</v>
      </c>
    </row>
    <row r="76" spans="1:12" s="48" customFormat="1" ht="12.75" hidden="1">
      <c r="A76" s="42"/>
      <c r="B76" s="43" t="s">
        <v>113</v>
      </c>
      <c r="C76" s="44">
        <v>200</v>
      </c>
      <c r="D76" s="45"/>
      <c r="E76" s="45"/>
      <c r="F76" s="45"/>
      <c r="G76" s="45"/>
      <c r="H76" s="46" t="s">
        <v>114</v>
      </c>
      <c r="I76" s="47"/>
      <c r="J76" s="47"/>
      <c r="K76" s="47"/>
      <c r="L76" s="71" t="e">
        <f t="shared" si="4"/>
        <v>#DIV/0!</v>
      </c>
    </row>
    <row r="77" spans="1:12" s="48" customFormat="1" ht="12.75" hidden="1">
      <c r="A77" s="42"/>
      <c r="B77" s="43" t="s">
        <v>84</v>
      </c>
      <c r="C77" s="44">
        <v>200</v>
      </c>
      <c r="D77" s="45"/>
      <c r="E77" s="45"/>
      <c r="F77" s="45"/>
      <c r="G77" s="45"/>
      <c r="H77" s="46" t="s">
        <v>115</v>
      </c>
      <c r="I77" s="47"/>
      <c r="J77" s="47"/>
      <c r="K77" s="47"/>
      <c r="L77" s="71" t="e">
        <f t="shared" si="4"/>
        <v>#DIV/0!</v>
      </c>
    </row>
    <row r="78" spans="1:12" s="48" customFormat="1" ht="12.75" hidden="1">
      <c r="A78" s="42"/>
      <c r="B78" s="43" t="s">
        <v>116</v>
      </c>
      <c r="C78" s="44">
        <v>200</v>
      </c>
      <c r="D78" s="45"/>
      <c r="E78" s="45"/>
      <c r="F78" s="45"/>
      <c r="G78" s="45"/>
      <c r="H78" s="46" t="s">
        <v>117</v>
      </c>
      <c r="I78" s="47"/>
      <c r="J78" s="47"/>
      <c r="K78" s="47"/>
      <c r="L78" s="71" t="e">
        <f t="shared" si="4"/>
        <v>#DIV/0!</v>
      </c>
    </row>
    <row r="79" spans="1:12" s="48" customFormat="1" ht="22.5" hidden="1">
      <c r="A79" s="42"/>
      <c r="B79" s="43" t="s">
        <v>118</v>
      </c>
      <c r="C79" s="44">
        <v>200</v>
      </c>
      <c r="D79" s="45"/>
      <c r="E79" s="45"/>
      <c r="F79" s="45"/>
      <c r="G79" s="45"/>
      <c r="H79" s="46" t="s">
        <v>119</v>
      </c>
      <c r="I79" s="47"/>
      <c r="J79" s="47"/>
      <c r="K79" s="47"/>
      <c r="L79" s="71" t="e">
        <f t="shared" si="4"/>
        <v>#DIV/0!</v>
      </c>
    </row>
    <row r="80" spans="1:12" s="48" customFormat="1" ht="12.75" hidden="1">
      <c r="A80" s="42"/>
      <c r="B80" s="43" t="s">
        <v>120</v>
      </c>
      <c r="C80" s="44">
        <v>992</v>
      </c>
      <c r="D80" s="45" t="s">
        <v>206</v>
      </c>
      <c r="E80" s="45" t="s">
        <v>217</v>
      </c>
      <c r="F80" s="45"/>
      <c r="G80" s="45"/>
      <c r="H80" s="46"/>
      <c r="I80" s="47">
        <v>0</v>
      </c>
      <c r="J80" s="47">
        <f>J81</f>
        <v>0</v>
      </c>
      <c r="K80" s="47">
        <v>0</v>
      </c>
      <c r="L80" s="71">
        <v>0</v>
      </c>
    </row>
    <row r="81" spans="1:12" ht="22.5" hidden="1">
      <c r="A81" s="31"/>
      <c r="B81" s="23" t="s">
        <v>121</v>
      </c>
      <c r="C81" s="14">
        <v>992</v>
      </c>
      <c r="D81" s="25" t="s">
        <v>206</v>
      </c>
      <c r="E81" s="25" t="s">
        <v>217</v>
      </c>
      <c r="F81" s="25" t="s">
        <v>222</v>
      </c>
      <c r="G81" s="25"/>
      <c r="H81" s="15"/>
      <c r="I81" s="47">
        <v>0</v>
      </c>
      <c r="J81" s="47">
        <f>J82</f>
        <v>0</v>
      </c>
      <c r="K81" s="47">
        <v>0</v>
      </c>
      <c r="L81" s="71">
        <v>0</v>
      </c>
    </row>
    <row r="82" spans="1:12" ht="12.75" hidden="1">
      <c r="A82" s="31"/>
      <c r="B82" s="23" t="s">
        <v>122</v>
      </c>
      <c r="C82" s="14">
        <v>992</v>
      </c>
      <c r="D82" s="25" t="s">
        <v>206</v>
      </c>
      <c r="E82" s="25" t="s">
        <v>217</v>
      </c>
      <c r="F82" s="25" t="s">
        <v>223</v>
      </c>
      <c r="G82" s="25"/>
      <c r="H82" s="15"/>
      <c r="I82" s="47">
        <v>0</v>
      </c>
      <c r="J82" s="47">
        <f>J83</f>
        <v>0</v>
      </c>
      <c r="K82" s="47">
        <v>0</v>
      </c>
      <c r="L82" s="71">
        <v>0</v>
      </c>
    </row>
    <row r="83" spans="1:12" ht="12.75" hidden="1">
      <c r="A83" s="31"/>
      <c r="B83" s="23" t="s">
        <v>123</v>
      </c>
      <c r="C83" s="14">
        <v>992</v>
      </c>
      <c r="D83" s="25" t="s">
        <v>206</v>
      </c>
      <c r="E83" s="25" t="s">
        <v>217</v>
      </c>
      <c r="F83" s="25" t="s">
        <v>224</v>
      </c>
      <c r="G83" s="25"/>
      <c r="H83" s="15"/>
      <c r="I83" s="47">
        <v>0</v>
      </c>
      <c r="J83" s="47">
        <f>J84</f>
        <v>0</v>
      </c>
      <c r="K83" s="47">
        <v>0</v>
      </c>
      <c r="L83" s="71">
        <v>0</v>
      </c>
    </row>
    <row r="84" spans="1:12" ht="12.75" hidden="1">
      <c r="A84" s="31"/>
      <c r="B84" s="23" t="s">
        <v>102</v>
      </c>
      <c r="C84" s="14">
        <v>992</v>
      </c>
      <c r="D84" s="25" t="s">
        <v>206</v>
      </c>
      <c r="E84" s="25" t="s">
        <v>217</v>
      </c>
      <c r="F84" s="25" t="s">
        <v>224</v>
      </c>
      <c r="G84" s="25" t="s">
        <v>216</v>
      </c>
      <c r="H84" s="15"/>
      <c r="I84" s="47">
        <v>0</v>
      </c>
      <c r="J84" s="47">
        <v>0</v>
      </c>
      <c r="K84" s="47">
        <v>0</v>
      </c>
      <c r="L84" s="71">
        <v>0</v>
      </c>
    </row>
    <row r="85" spans="1:12" ht="12.75" hidden="1">
      <c r="A85" s="31"/>
      <c r="B85" s="23" t="s">
        <v>124</v>
      </c>
      <c r="C85" s="14">
        <v>200</v>
      </c>
      <c r="D85" s="25"/>
      <c r="E85" s="25"/>
      <c r="F85" s="25"/>
      <c r="G85" s="25"/>
      <c r="H85" s="15"/>
      <c r="I85" s="47">
        <v>0</v>
      </c>
      <c r="J85" s="47">
        <f aca="true" t="shared" si="5" ref="J85:J138">I85</f>
        <v>0</v>
      </c>
      <c r="K85" s="47" t="s">
        <v>90</v>
      </c>
      <c r="L85" s="71" t="e">
        <f t="shared" si="4"/>
        <v>#VALUE!</v>
      </c>
    </row>
    <row r="86" spans="1:12" ht="12.75" hidden="1">
      <c r="A86" s="31"/>
      <c r="B86" s="23" t="s">
        <v>84</v>
      </c>
      <c r="C86" s="14">
        <v>200</v>
      </c>
      <c r="D86" s="25"/>
      <c r="E86" s="25"/>
      <c r="F86" s="25"/>
      <c r="G86" s="25"/>
      <c r="H86" s="15"/>
      <c r="I86" s="47">
        <v>0</v>
      </c>
      <c r="J86" s="47">
        <f t="shared" si="5"/>
        <v>0</v>
      </c>
      <c r="K86" s="47" t="s">
        <v>90</v>
      </c>
      <c r="L86" s="71" t="e">
        <f t="shared" si="4"/>
        <v>#VALUE!</v>
      </c>
    </row>
    <row r="87" spans="1:12" ht="12.75" hidden="1">
      <c r="A87" s="31"/>
      <c r="B87" s="23" t="s">
        <v>105</v>
      </c>
      <c r="C87" s="14">
        <v>200</v>
      </c>
      <c r="D87" s="25"/>
      <c r="E87" s="25"/>
      <c r="F87" s="25"/>
      <c r="G87" s="25"/>
      <c r="H87" s="15"/>
      <c r="I87" s="47">
        <v>0</v>
      </c>
      <c r="J87" s="47">
        <f t="shared" si="5"/>
        <v>0</v>
      </c>
      <c r="K87" s="47" t="s">
        <v>90</v>
      </c>
      <c r="L87" s="71" t="e">
        <f t="shared" si="4"/>
        <v>#VALUE!</v>
      </c>
    </row>
    <row r="88" spans="1:12" s="65" customFormat="1" ht="12.75">
      <c r="A88" s="72"/>
      <c r="B88" s="73" t="s">
        <v>125</v>
      </c>
      <c r="C88" s="61">
        <v>992</v>
      </c>
      <c r="D88" s="74" t="s">
        <v>206</v>
      </c>
      <c r="E88" s="74" t="s">
        <v>218</v>
      </c>
      <c r="F88" s="74"/>
      <c r="G88" s="74"/>
      <c r="H88" s="62"/>
      <c r="I88" s="47">
        <f>I90+I99</f>
        <v>640185.47</v>
      </c>
      <c r="J88" s="47">
        <f>J90+J99</f>
        <v>640185.47</v>
      </c>
      <c r="K88" s="47">
        <f>K90+K99</f>
        <v>582420.5</v>
      </c>
      <c r="L88" s="71">
        <f t="shared" si="4"/>
        <v>90.97683832155704</v>
      </c>
    </row>
    <row r="89" spans="1:12" ht="12.75" hidden="1">
      <c r="A89" s="31"/>
      <c r="B89" s="23" t="s">
        <v>125</v>
      </c>
      <c r="C89" s="14">
        <v>992</v>
      </c>
      <c r="D89" s="25" t="s">
        <v>206</v>
      </c>
      <c r="E89" s="25" t="s">
        <v>218</v>
      </c>
      <c r="F89" s="25"/>
      <c r="G89" s="25"/>
      <c r="H89" s="15"/>
      <c r="I89" s="47">
        <v>271745.47</v>
      </c>
      <c r="J89" s="47">
        <f t="shared" si="5"/>
        <v>271745.47</v>
      </c>
      <c r="K89" s="47">
        <v>96620.91</v>
      </c>
      <c r="L89" s="71">
        <f t="shared" si="4"/>
        <v>35.555665380548945</v>
      </c>
    </row>
    <row r="90" spans="1:12" ht="28.5" customHeight="1">
      <c r="A90" s="31"/>
      <c r="B90" s="23" t="s">
        <v>283</v>
      </c>
      <c r="C90" s="14">
        <v>992</v>
      </c>
      <c r="D90" s="25" t="s">
        <v>206</v>
      </c>
      <c r="E90" s="25" t="s">
        <v>218</v>
      </c>
      <c r="F90" s="25" t="s">
        <v>227</v>
      </c>
      <c r="G90" s="25"/>
      <c r="H90" s="15"/>
      <c r="I90" s="47">
        <f aca="true" t="shared" si="6" ref="I90:K92">I91</f>
        <v>216500</v>
      </c>
      <c r="J90" s="47">
        <f t="shared" si="6"/>
        <v>216500</v>
      </c>
      <c r="K90" s="47">
        <f t="shared" si="6"/>
        <v>191400.35</v>
      </c>
      <c r="L90" s="71">
        <f t="shared" si="4"/>
        <v>88.40662817551963</v>
      </c>
    </row>
    <row r="91" spans="1:12" ht="12.75">
      <c r="A91" s="31"/>
      <c r="B91" s="23" t="s">
        <v>79</v>
      </c>
      <c r="C91" s="14">
        <v>992</v>
      </c>
      <c r="D91" s="25" t="s">
        <v>206</v>
      </c>
      <c r="E91" s="25" t="s">
        <v>218</v>
      </c>
      <c r="F91" s="25" t="s">
        <v>228</v>
      </c>
      <c r="G91" s="25"/>
      <c r="H91" s="15"/>
      <c r="I91" s="47">
        <f t="shared" si="6"/>
        <v>216500</v>
      </c>
      <c r="J91" s="47">
        <f t="shared" si="6"/>
        <v>216500</v>
      </c>
      <c r="K91" s="47">
        <f t="shared" si="6"/>
        <v>191400.35</v>
      </c>
      <c r="L91" s="71">
        <f t="shared" si="4"/>
        <v>88.40662817551963</v>
      </c>
    </row>
    <row r="92" spans="1:12" ht="22.5">
      <c r="A92" s="31"/>
      <c r="B92" s="23" t="s">
        <v>126</v>
      </c>
      <c r="C92" s="14">
        <v>992</v>
      </c>
      <c r="D92" s="25" t="s">
        <v>206</v>
      </c>
      <c r="E92" s="25" t="s">
        <v>218</v>
      </c>
      <c r="F92" s="25" t="s">
        <v>229</v>
      </c>
      <c r="G92" s="25"/>
      <c r="H92" s="15"/>
      <c r="I92" s="47">
        <f t="shared" si="6"/>
        <v>216500</v>
      </c>
      <c r="J92" s="47">
        <f t="shared" si="6"/>
        <v>216500</v>
      </c>
      <c r="K92" s="47">
        <f t="shared" si="6"/>
        <v>191400.35</v>
      </c>
      <c r="L92" s="71">
        <f t="shared" si="4"/>
        <v>88.40662817551963</v>
      </c>
    </row>
    <row r="93" spans="1:12" ht="22.5">
      <c r="A93" s="31"/>
      <c r="B93" s="23" t="s">
        <v>92</v>
      </c>
      <c r="C93" s="14">
        <v>992</v>
      </c>
      <c r="D93" s="25" t="s">
        <v>206</v>
      </c>
      <c r="E93" s="25" t="s">
        <v>218</v>
      </c>
      <c r="F93" s="25" t="s">
        <v>229</v>
      </c>
      <c r="G93" s="25" t="s">
        <v>215</v>
      </c>
      <c r="H93" s="15"/>
      <c r="I93" s="47">
        <v>216500</v>
      </c>
      <c r="J93" s="47">
        <v>216500</v>
      </c>
      <c r="K93" s="47">
        <v>191400.35</v>
      </c>
      <c r="L93" s="71">
        <f t="shared" si="4"/>
        <v>88.40662817551963</v>
      </c>
    </row>
    <row r="94" spans="1:12" ht="22.5" hidden="1">
      <c r="A94" s="31"/>
      <c r="B94" s="23" t="s">
        <v>93</v>
      </c>
      <c r="C94" s="14">
        <v>200</v>
      </c>
      <c r="D94" s="25"/>
      <c r="E94" s="25"/>
      <c r="F94" s="25"/>
      <c r="G94" s="25"/>
      <c r="H94" s="15"/>
      <c r="I94" s="47">
        <v>20000</v>
      </c>
      <c r="J94" s="47">
        <f t="shared" si="5"/>
        <v>20000</v>
      </c>
      <c r="K94" s="47" t="s">
        <v>90</v>
      </c>
      <c r="L94" s="71" t="e">
        <f t="shared" si="4"/>
        <v>#VALUE!</v>
      </c>
    </row>
    <row r="95" spans="1:12" ht="22.5" hidden="1">
      <c r="A95" s="31"/>
      <c r="B95" s="23" t="s">
        <v>94</v>
      </c>
      <c r="C95" s="14">
        <v>200</v>
      </c>
      <c r="D95" s="25"/>
      <c r="E95" s="25"/>
      <c r="F95" s="25"/>
      <c r="G95" s="25"/>
      <c r="H95" s="15"/>
      <c r="I95" s="47">
        <v>20000</v>
      </c>
      <c r="J95" s="47">
        <f t="shared" si="5"/>
        <v>20000</v>
      </c>
      <c r="K95" s="47" t="s">
        <v>90</v>
      </c>
      <c r="L95" s="71" t="e">
        <f t="shared" si="4"/>
        <v>#VALUE!</v>
      </c>
    </row>
    <row r="96" spans="1:12" ht="12.75" hidden="1">
      <c r="A96" s="31"/>
      <c r="B96" s="23" t="s">
        <v>84</v>
      </c>
      <c r="C96" s="14">
        <v>200</v>
      </c>
      <c r="D96" s="25"/>
      <c r="E96" s="25"/>
      <c r="F96" s="25"/>
      <c r="G96" s="25"/>
      <c r="H96" s="15"/>
      <c r="I96" s="47">
        <v>20000</v>
      </c>
      <c r="J96" s="47">
        <f t="shared" si="5"/>
        <v>20000</v>
      </c>
      <c r="K96" s="47" t="s">
        <v>90</v>
      </c>
      <c r="L96" s="71" t="e">
        <f t="shared" si="4"/>
        <v>#VALUE!</v>
      </c>
    </row>
    <row r="97" spans="1:12" ht="12.75" hidden="1">
      <c r="A97" s="31"/>
      <c r="B97" s="23" t="s">
        <v>95</v>
      </c>
      <c r="C97" s="14">
        <v>200</v>
      </c>
      <c r="D97" s="25"/>
      <c r="E97" s="25"/>
      <c r="F97" s="25"/>
      <c r="G97" s="25"/>
      <c r="H97" s="15"/>
      <c r="I97" s="47">
        <v>20000</v>
      </c>
      <c r="J97" s="47">
        <f t="shared" si="5"/>
        <v>20000</v>
      </c>
      <c r="K97" s="47" t="s">
        <v>90</v>
      </c>
      <c r="L97" s="71" t="e">
        <f t="shared" si="4"/>
        <v>#VALUE!</v>
      </c>
    </row>
    <row r="98" spans="1:12" ht="12.75" hidden="1">
      <c r="A98" s="31"/>
      <c r="B98" s="23" t="s">
        <v>99</v>
      </c>
      <c r="C98" s="14">
        <v>200</v>
      </c>
      <c r="D98" s="25"/>
      <c r="E98" s="25"/>
      <c r="F98" s="25"/>
      <c r="G98" s="25"/>
      <c r="H98" s="15"/>
      <c r="I98" s="47">
        <v>20000</v>
      </c>
      <c r="J98" s="47">
        <f t="shared" si="5"/>
        <v>20000</v>
      </c>
      <c r="K98" s="47" t="s">
        <v>90</v>
      </c>
      <c r="L98" s="71" t="e">
        <f t="shared" si="4"/>
        <v>#VALUE!</v>
      </c>
    </row>
    <row r="99" spans="1:12" ht="26.25" customHeight="1">
      <c r="A99" s="31"/>
      <c r="B99" s="23" t="s">
        <v>282</v>
      </c>
      <c r="C99" s="14">
        <v>992</v>
      </c>
      <c r="D99" s="25" t="s">
        <v>206</v>
      </c>
      <c r="E99" s="25" t="s">
        <v>218</v>
      </c>
      <c r="F99" s="25" t="s">
        <v>207</v>
      </c>
      <c r="G99" s="25"/>
      <c r="H99" s="15"/>
      <c r="I99" s="47">
        <f>I100</f>
        <v>423685.47</v>
      </c>
      <c r="J99" s="47">
        <f>J100</f>
        <v>423685.47</v>
      </c>
      <c r="K99" s="47">
        <f>K100</f>
        <v>391020.15</v>
      </c>
      <c r="L99" s="71">
        <f t="shared" si="4"/>
        <v>92.29019583796443</v>
      </c>
    </row>
    <row r="100" spans="1:12" ht="12.75">
      <c r="A100" s="31"/>
      <c r="B100" s="23" t="s">
        <v>79</v>
      </c>
      <c r="C100" s="14">
        <v>992</v>
      </c>
      <c r="D100" s="25" t="s">
        <v>206</v>
      </c>
      <c r="E100" s="25" t="s">
        <v>218</v>
      </c>
      <c r="F100" s="25" t="s">
        <v>208</v>
      </c>
      <c r="G100" s="25"/>
      <c r="H100" s="15"/>
      <c r="I100" s="47">
        <f>I102+I108+I123</f>
        <v>423685.47</v>
      </c>
      <c r="J100" s="47">
        <f>J102+J108+J123</f>
        <v>423685.47</v>
      </c>
      <c r="K100" s="47">
        <f>K102+K108+K123</f>
        <v>391020.15</v>
      </c>
      <c r="L100" s="71">
        <f t="shared" si="4"/>
        <v>92.29019583796443</v>
      </c>
    </row>
    <row r="101" spans="1:12" ht="22.5">
      <c r="A101" s="31"/>
      <c r="B101" s="23" t="s">
        <v>127</v>
      </c>
      <c r="C101" s="14">
        <v>992</v>
      </c>
      <c r="D101" s="25" t="s">
        <v>206</v>
      </c>
      <c r="E101" s="25" t="s">
        <v>218</v>
      </c>
      <c r="F101" s="25" t="s">
        <v>230</v>
      </c>
      <c r="G101" s="25"/>
      <c r="H101" s="15"/>
      <c r="I101" s="47">
        <v>1000</v>
      </c>
      <c r="J101" s="47">
        <f t="shared" si="5"/>
        <v>1000</v>
      </c>
      <c r="K101" s="47">
        <v>1000</v>
      </c>
      <c r="L101" s="71">
        <f t="shared" si="4"/>
        <v>100</v>
      </c>
    </row>
    <row r="102" spans="1:12" ht="22.5">
      <c r="A102" s="31"/>
      <c r="B102" s="23" t="s">
        <v>92</v>
      </c>
      <c r="C102" s="14">
        <v>992</v>
      </c>
      <c r="D102" s="25" t="s">
        <v>206</v>
      </c>
      <c r="E102" s="25" t="s">
        <v>218</v>
      </c>
      <c r="F102" s="25" t="s">
        <v>230</v>
      </c>
      <c r="G102" s="25" t="s">
        <v>215</v>
      </c>
      <c r="H102" s="15"/>
      <c r="I102" s="47">
        <v>1000</v>
      </c>
      <c r="J102" s="47">
        <f t="shared" si="5"/>
        <v>1000</v>
      </c>
      <c r="K102" s="47">
        <v>1000</v>
      </c>
      <c r="L102" s="71">
        <f t="shared" si="4"/>
        <v>100</v>
      </c>
    </row>
    <row r="103" spans="1:12" ht="22.5" hidden="1">
      <c r="A103" s="31"/>
      <c r="B103" s="23" t="s">
        <v>93</v>
      </c>
      <c r="C103" s="14">
        <v>200</v>
      </c>
      <c r="D103" s="25"/>
      <c r="E103" s="25"/>
      <c r="F103" s="25"/>
      <c r="G103" s="25"/>
      <c r="H103" s="15"/>
      <c r="I103" s="47">
        <v>1000</v>
      </c>
      <c r="J103" s="47">
        <f t="shared" si="5"/>
        <v>1000</v>
      </c>
      <c r="K103" s="47">
        <v>1000</v>
      </c>
      <c r="L103" s="71">
        <f t="shared" si="4"/>
        <v>100</v>
      </c>
    </row>
    <row r="104" spans="1:12" ht="22.5" hidden="1">
      <c r="A104" s="31"/>
      <c r="B104" s="23" t="s">
        <v>94</v>
      </c>
      <c r="C104" s="14">
        <v>200</v>
      </c>
      <c r="D104" s="25"/>
      <c r="E104" s="25"/>
      <c r="F104" s="25"/>
      <c r="G104" s="25"/>
      <c r="H104" s="15"/>
      <c r="I104" s="47">
        <v>1000</v>
      </c>
      <c r="J104" s="47">
        <f t="shared" si="5"/>
        <v>1000</v>
      </c>
      <c r="K104" s="47">
        <v>1000</v>
      </c>
      <c r="L104" s="71">
        <f t="shared" si="4"/>
        <v>100</v>
      </c>
    </row>
    <row r="105" spans="1:12" ht="12.75" hidden="1">
      <c r="A105" s="31"/>
      <c r="B105" s="23" t="s">
        <v>100</v>
      </c>
      <c r="C105" s="14">
        <v>200</v>
      </c>
      <c r="D105" s="25"/>
      <c r="E105" s="25"/>
      <c r="F105" s="25"/>
      <c r="G105" s="25"/>
      <c r="H105" s="15"/>
      <c r="I105" s="47">
        <v>1000</v>
      </c>
      <c r="J105" s="47">
        <f t="shared" si="5"/>
        <v>1000</v>
      </c>
      <c r="K105" s="47">
        <v>1000</v>
      </c>
      <c r="L105" s="71">
        <f t="shared" si="4"/>
        <v>100</v>
      </c>
    </row>
    <row r="106" spans="1:12" ht="12.75" hidden="1">
      <c r="A106" s="31"/>
      <c r="B106" s="23" t="s">
        <v>101</v>
      </c>
      <c r="C106" s="14">
        <v>200</v>
      </c>
      <c r="D106" s="25"/>
      <c r="E106" s="25"/>
      <c r="F106" s="25"/>
      <c r="G106" s="25"/>
      <c r="H106" s="15"/>
      <c r="I106" s="47">
        <v>1000</v>
      </c>
      <c r="J106" s="47">
        <f t="shared" si="5"/>
        <v>1000</v>
      </c>
      <c r="K106" s="47">
        <v>1000</v>
      </c>
      <c r="L106" s="71">
        <f t="shared" si="4"/>
        <v>100</v>
      </c>
    </row>
    <row r="107" spans="1:12" ht="27" customHeight="1">
      <c r="A107" s="31"/>
      <c r="B107" s="23" t="s">
        <v>128</v>
      </c>
      <c r="C107" s="14">
        <v>992</v>
      </c>
      <c r="D107" s="25" t="s">
        <v>206</v>
      </c>
      <c r="E107" s="25" t="s">
        <v>218</v>
      </c>
      <c r="F107" s="25" t="s">
        <v>231</v>
      </c>
      <c r="G107" s="25"/>
      <c r="H107" s="15"/>
      <c r="I107" s="47">
        <f>I108</f>
        <v>391185.47</v>
      </c>
      <c r="J107" s="47">
        <f>J108</f>
        <v>391185.47</v>
      </c>
      <c r="K107" s="47">
        <f>K108</f>
        <v>358520.15</v>
      </c>
      <c r="L107" s="71">
        <f t="shared" si="4"/>
        <v>91.64965917573575</v>
      </c>
    </row>
    <row r="108" spans="1:12" ht="22.5">
      <c r="A108" s="31"/>
      <c r="B108" s="23" t="s">
        <v>92</v>
      </c>
      <c r="C108" s="14">
        <v>992</v>
      </c>
      <c r="D108" s="25" t="s">
        <v>206</v>
      </c>
      <c r="E108" s="25" t="s">
        <v>218</v>
      </c>
      <c r="F108" s="25" t="s">
        <v>231</v>
      </c>
      <c r="G108" s="25" t="s">
        <v>215</v>
      </c>
      <c r="H108" s="15"/>
      <c r="I108" s="47">
        <v>391185.47</v>
      </c>
      <c r="J108" s="47">
        <v>391185.47</v>
      </c>
      <c r="K108" s="47">
        <v>358520.15</v>
      </c>
      <c r="L108" s="71">
        <f t="shared" si="4"/>
        <v>91.64965917573575</v>
      </c>
    </row>
    <row r="109" spans="1:12" ht="22.5" hidden="1">
      <c r="A109" s="31"/>
      <c r="B109" s="23" t="s">
        <v>93</v>
      </c>
      <c r="C109" s="14">
        <v>200</v>
      </c>
      <c r="D109" s="25"/>
      <c r="E109" s="25"/>
      <c r="F109" s="25"/>
      <c r="G109" s="25"/>
      <c r="H109" s="15"/>
      <c r="I109" s="47">
        <v>219745.47</v>
      </c>
      <c r="J109" s="47">
        <f t="shared" si="5"/>
        <v>219745.47</v>
      </c>
      <c r="K109" s="47">
        <v>64620.91</v>
      </c>
      <c r="L109" s="71">
        <f t="shared" si="4"/>
        <v>29.407163660757153</v>
      </c>
    </row>
    <row r="110" spans="1:12" ht="22.5" hidden="1">
      <c r="A110" s="31"/>
      <c r="B110" s="23" t="s">
        <v>129</v>
      </c>
      <c r="C110" s="14">
        <v>200</v>
      </c>
      <c r="D110" s="25"/>
      <c r="E110" s="25"/>
      <c r="F110" s="25"/>
      <c r="G110" s="25"/>
      <c r="H110" s="15"/>
      <c r="I110" s="47">
        <v>172180.07</v>
      </c>
      <c r="J110" s="47">
        <f t="shared" si="5"/>
        <v>172180.07</v>
      </c>
      <c r="K110" s="47">
        <v>56855.51</v>
      </c>
      <c r="L110" s="71">
        <f t="shared" si="4"/>
        <v>33.02095881364202</v>
      </c>
    </row>
    <row r="111" spans="1:12" ht="12.75" hidden="1">
      <c r="A111" s="31"/>
      <c r="B111" s="23" t="s">
        <v>84</v>
      </c>
      <c r="C111" s="14">
        <v>200</v>
      </c>
      <c r="D111" s="25"/>
      <c r="E111" s="25"/>
      <c r="F111" s="25"/>
      <c r="G111" s="25"/>
      <c r="H111" s="15"/>
      <c r="I111" s="47">
        <v>171130.07</v>
      </c>
      <c r="J111" s="47">
        <f t="shared" si="5"/>
        <v>171130.07</v>
      </c>
      <c r="K111" s="47">
        <v>55805.51</v>
      </c>
      <c r="L111" s="71">
        <f t="shared" si="4"/>
        <v>32.60999659498766</v>
      </c>
    </row>
    <row r="112" spans="1:12" ht="12.75" hidden="1">
      <c r="A112" s="31"/>
      <c r="B112" s="23" t="s">
        <v>95</v>
      </c>
      <c r="C112" s="14">
        <v>200</v>
      </c>
      <c r="D112" s="25"/>
      <c r="E112" s="25"/>
      <c r="F112" s="25"/>
      <c r="G112" s="25"/>
      <c r="H112" s="15"/>
      <c r="I112" s="47">
        <v>171130.07</v>
      </c>
      <c r="J112" s="47">
        <f t="shared" si="5"/>
        <v>171130.07</v>
      </c>
      <c r="K112" s="47">
        <v>55805.51</v>
      </c>
      <c r="L112" s="71">
        <f t="shared" si="4"/>
        <v>32.60999659498766</v>
      </c>
    </row>
    <row r="113" spans="1:12" ht="12.75" hidden="1">
      <c r="A113" s="31"/>
      <c r="B113" s="23" t="s">
        <v>130</v>
      </c>
      <c r="C113" s="14">
        <v>200</v>
      </c>
      <c r="D113" s="25"/>
      <c r="E113" s="25"/>
      <c r="F113" s="25"/>
      <c r="G113" s="25"/>
      <c r="H113" s="15"/>
      <c r="I113" s="47">
        <v>91264.84</v>
      </c>
      <c r="J113" s="47">
        <f t="shared" si="5"/>
        <v>91264.84</v>
      </c>
      <c r="K113" s="47">
        <v>13355.51</v>
      </c>
      <c r="L113" s="71">
        <f t="shared" si="4"/>
        <v>14.633795446307692</v>
      </c>
    </row>
    <row r="114" spans="1:12" ht="12.75" hidden="1">
      <c r="A114" s="31"/>
      <c r="B114" s="23" t="s">
        <v>98</v>
      </c>
      <c r="C114" s="14">
        <v>200</v>
      </c>
      <c r="D114" s="25"/>
      <c r="E114" s="25"/>
      <c r="F114" s="25"/>
      <c r="G114" s="25"/>
      <c r="H114" s="15"/>
      <c r="I114" s="47">
        <v>8400</v>
      </c>
      <c r="J114" s="47">
        <f t="shared" si="5"/>
        <v>8400</v>
      </c>
      <c r="K114" s="47" t="s">
        <v>90</v>
      </c>
      <c r="L114" s="71" t="e">
        <f t="shared" si="4"/>
        <v>#VALUE!</v>
      </c>
    </row>
    <row r="115" spans="1:12" ht="12.75" hidden="1">
      <c r="A115" s="31"/>
      <c r="B115" s="23" t="s">
        <v>99</v>
      </c>
      <c r="C115" s="14">
        <v>200</v>
      </c>
      <c r="D115" s="25"/>
      <c r="E115" s="25"/>
      <c r="F115" s="25"/>
      <c r="G115" s="25"/>
      <c r="H115" s="15"/>
      <c r="I115" s="47">
        <v>71465.23</v>
      </c>
      <c r="J115" s="47">
        <f t="shared" si="5"/>
        <v>71465.23</v>
      </c>
      <c r="K115" s="47">
        <v>42450</v>
      </c>
      <c r="L115" s="71">
        <f t="shared" si="4"/>
        <v>59.399514980921495</v>
      </c>
    </row>
    <row r="116" spans="1:12" ht="12.75" hidden="1">
      <c r="A116" s="31"/>
      <c r="B116" s="23" t="s">
        <v>100</v>
      </c>
      <c r="C116" s="14">
        <v>200</v>
      </c>
      <c r="D116" s="25"/>
      <c r="E116" s="25"/>
      <c r="F116" s="25"/>
      <c r="G116" s="25"/>
      <c r="H116" s="15"/>
      <c r="I116" s="47">
        <v>1050</v>
      </c>
      <c r="J116" s="47">
        <f t="shared" si="5"/>
        <v>1050</v>
      </c>
      <c r="K116" s="47">
        <v>1050</v>
      </c>
      <c r="L116" s="71">
        <f t="shared" si="4"/>
        <v>100</v>
      </c>
    </row>
    <row r="117" spans="1:12" ht="12.75" hidden="1">
      <c r="A117" s="31"/>
      <c r="B117" s="23" t="s">
        <v>101</v>
      </c>
      <c r="C117" s="14">
        <v>200</v>
      </c>
      <c r="D117" s="25"/>
      <c r="E117" s="25"/>
      <c r="F117" s="25"/>
      <c r="G117" s="25"/>
      <c r="H117" s="15"/>
      <c r="I117" s="47">
        <v>1050</v>
      </c>
      <c r="J117" s="47">
        <f t="shared" si="5"/>
        <v>1050</v>
      </c>
      <c r="K117" s="47">
        <v>1050</v>
      </c>
      <c r="L117" s="71">
        <f t="shared" si="4"/>
        <v>100</v>
      </c>
    </row>
    <row r="118" spans="1:12" ht="22.5" hidden="1">
      <c r="A118" s="31"/>
      <c r="B118" s="23" t="s">
        <v>94</v>
      </c>
      <c r="C118" s="14">
        <v>200</v>
      </c>
      <c r="D118" s="25"/>
      <c r="E118" s="25"/>
      <c r="F118" s="25"/>
      <c r="G118" s="25"/>
      <c r="H118" s="15"/>
      <c r="I118" s="47">
        <v>47565.4</v>
      </c>
      <c r="J118" s="47">
        <f t="shared" si="5"/>
        <v>47565.4</v>
      </c>
      <c r="K118" s="47">
        <v>7765.4</v>
      </c>
      <c r="L118" s="71">
        <f t="shared" si="4"/>
        <v>16.325732570313715</v>
      </c>
    </row>
    <row r="119" spans="1:12" ht="12.75" hidden="1">
      <c r="A119" s="31"/>
      <c r="B119" s="23" t="s">
        <v>84</v>
      </c>
      <c r="C119" s="14">
        <v>200</v>
      </c>
      <c r="D119" s="25"/>
      <c r="E119" s="25"/>
      <c r="F119" s="25"/>
      <c r="G119" s="25"/>
      <c r="H119" s="15"/>
      <c r="I119" s="47">
        <v>47565.4</v>
      </c>
      <c r="J119" s="47">
        <f t="shared" si="5"/>
        <v>47565.4</v>
      </c>
      <c r="K119" s="47">
        <v>7765.4</v>
      </c>
      <c r="L119" s="71">
        <f t="shared" si="4"/>
        <v>16.325732570313715</v>
      </c>
    </row>
    <row r="120" spans="1:12" ht="12.75" hidden="1">
      <c r="A120" s="31"/>
      <c r="B120" s="23" t="s">
        <v>95</v>
      </c>
      <c r="C120" s="14">
        <v>200</v>
      </c>
      <c r="D120" s="25"/>
      <c r="E120" s="25"/>
      <c r="F120" s="25"/>
      <c r="G120" s="25"/>
      <c r="H120" s="15"/>
      <c r="I120" s="47">
        <v>47565.4</v>
      </c>
      <c r="J120" s="47">
        <f t="shared" si="5"/>
        <v>47565.4</v>
      </c>
      <c r="K120" s="47">
        <v>7765.4</v>
      </c>
      <c r="L120" s="71">
        <f t="shared" si="4"/>
        <v>16.325732570313715</v>
      </c>
    </row>
    <row r="121" spans="1:12" ht="12.75" hidden="1">
      <c r="A121" s="31"/>
      <c r="B121" s="23" t="s">
        <v>99</v>
      </c>
      <c r="C121" s="14">
        <v>200</v>
      </c>
      <c r="D121" s="25"/>
      <c r="E121" s="25"/>
      <c r="F121" s="25"/>
      <c r="G121" s="25"/>
      <c r="H121" s="15"/>
      <c r="I121" s="47">
        <v>47565.4</v>
      </c>
      <c r="J121" s="47">
        <f t="shared" si="5"/>
        <v>47565.4</v>
      </c>
      <c r="K121" s="47">
        <v>7765.4</v>
      </c>
      <c r="L121" s="71">
        <f t="shared" si="4"/>
        <v>16.325732570313715</v>
      </c>
    </row>
    <row r="122" spans="1:12" ht="33.75">
      <c r="A122" s="31"/>
      <c r="B122" s="43" t="s">
        <v>353</v>
      </c>
      <c r="C122" s="14">
        <v>992</v>
      </c>
      <c r="D122" s="25" t="s">
        <v>206</v>
      </c>
      <c r="E122" s="25" t="s">
        <v>218</v>
      </c>
      <c r="F122" s="25" t="s">
        <v>232</v>
      </c>
      <c r="G122" s="25"/>
      <c r="H122" s="15"/>
      <c r="I122" s="47">
        <f>I123</f>
        <v>31500</v>
      </c>
      <c r="J122" s="47">
        <f t="shared" si="5"/>
        <v>31500</v>
      </c>
      <c r="K122" s="47">
        <v>31500</v>
      </c>
      <c r="L122" s="71">
        <f t="shared" si="4"/>
        <v>100</v>
      </c>
    </row>
    <row r="123" spans="1:12" ht="12.75">
      <c r="A123" s="31"/>
      <c r="B123" s="23" t="s">
        <v>112</v>
      </c>
      <c r="C123" s="14">
        <v>992</v>
      </c>
      <c r="D123" s="25" t="s">
        <v>206</v>
      </c>
      <c r="E123" s="25" t="s">
        <v>218</v>
      </c>
      <c r="F123" s="25" t="s">
        <v>232</v>
      </c>
      <c r="G123" s="25" t="s">
        <v>225</v>
      </c>
      <c r="H123" s="15"/>
      <c r="I123" s="47">
        <v>31500</v>
      </c>
      <c r="J123" s="47">
        <f t="shared" si="5"/>
        <v>31500</v>
      </c>
      <c r="K123" s="47">
        <v>31500</v>
      </c>
      <c r="L123" s="71">
        <f t="shared" si="4"/>
        <v>100</v>
      </c>
    </row>
    <row r="124" spans="1:12" ht="12.75" hidden="1">
      <c r="A124" s="31"/>
      <c r="B124" s="23" t="s">
        <v>113</v>
      </c>
      <c r="C124" s="14">
        <v>200</v>
      </c>
      <c r="D124" s="25"/>
      <c r="E124" s="25"/>
      <c r="F124" s="25"/>
      <c r="G124" s="25"/>
      <c r="H124" s="15"/>
      <c r="I124" s="47">
        <v>31000</v>
      </c>
      <c r="J124" s="104">
        <f t="shared" si="5"/>
        <v>31000</v>
      </c>
      <c r="K124" s="47">
        <v>31000</v>
      </c>
      <c r="L124" s="105">
        <f t="shared" si="4"/>
        <v>100</v>
      </c>
    </row>
    <row r="125" spans="1:12" ht="12.75" hidden="1">
      <c r="A125" s="31"/>
      <c r="B125" s="23" t="s">
        <v>84</v>
      </c>
      <c r="C125" s="14">
        <v>200</v>
      </c>
      <c r="D125" s="25"/>
      <c r="E125" s="25"/>
      <c r="F125" s="25"/>
      <c r="G125" s="25"/>
      <c r="H125" s="15"/>
      <c r="I125" s="47">
        <v>31000</v>
      </c>
      <c r="J125" s="104">
        <f t="shared" si="5"/>
        <v>31000</v>
      </c>
      <c r="K125" s="47">
        <v>31000</v>
      </c>
      <c r="L125" s="105">
        <f t="shared" si="4"/>
        <v>100</v>
      </c>
    </row>
    <row r="126" spans="1:12" ht="12.75" hidden="1">
      <c r="A126" s="31"/>
      <c r="B126" s="23" t="s">
        <v>116</v>
      </c>
      <c r="C126" s="14">
        <v>200</v>
      </c>
      <c r="D126" s="25"/>
      <c r="E126" s="25"/>
      <c r="F126" s="25"/>
      <c r="G126" s="25"/>
      <c r="H126" s="15"/>
      <c r="I126" s="47">
        <v>31000</v>
      </c>
      <c r="J126" s="104">
        <f t="shared" si="5"/>
        <v>31000</v>
      </c>
      <c r="K126" s="47">
        <v>31000</v>
      </c>
      <c r="L126" s="105">
        <f t="shared" si="4"/>
        <v>100</v>
      </c>
    </row>
    <row r="127" spans="1:12" ht="22.5" hidden="1">
      <c r="A127" s="31"/>
      <c r="B127" s="23" t="s">
        <v>118</v>
      </c>
      <c r="C127" s="14">
        <v>200</v>
      </c>
      <c r="D127" s="25"/>
      <c r="E127" s="25"/>
      <c r="F127" s="25"/>
      <c r="G127" s="25"/>
      <c r="H127" s="15"/>
      <c r="I127" s="47">
        <v>31000</v>
      </c>
      <c r="J127" s="104">
        <f t="shared" si="5"/>
        <v>31000</v>
      </c>
      <c r="K127" s="47">
        <v>31000</v>
      </c>
      <c r="L127" s="105">
        <f t="shared" si="4"/>
        <v>100</v>
      </c>
    </row>
    <row r="128" spans="1:12" s="48" customFormat="1" ht="12.75">
      <c r="A128" s="75">
        <v>3</v>
      </c>
      <c r="B128" s="76" t="s">
        <v>132</v>
      </c>
      <c r="C128" s="77">
        <v>992</v>
      </c>
      <c r="D128" s="78" t="s">
        <v>211</v>
      </c>
      <c r="E128" s="78"/>
      <c r="F128" s="78"/>
      <c r="G128" s="78"/>
      <c r="H128" s="79"/>
      <c r="I128" s="104">
        <f aca="true" t="shared" si="7" ref="I128:K131">I129</f>
        <v>181800</v>
      </c>
      <c r="J128" s="104">
        <f t="shared" si="7"/>
        <v>181800</v>
      </c>
      <c r="K128" s="104">
        <f t="shared" si="7"/>
        <v>181800</v>
      </c>
      <c r="L128" s="105">
        <f t="shared" si="4"/>
        <v>100</v>
      </c>
    </row>
    <row r="129" spans="1:12" ht="12.75">
      <c r="A129" s="31"/>
      <c r="B129" s="23" t="s">
        <v>133</v>
      </c>
      <c r="C129" s="14">
        <v>992</v>
      </c>
      <c r="D129" s="25" t="s">
        <v>211</v>
      </c>
      <c r="E129" s="25" t="s">
        <v>233</v>
      </c>
      <c r="F129" s="25"/>
      <c r="G129" s="25"/>
      <c r="H129" s="15"/>
      <c r="I129" s="47">
        <f t="shared" si="7"/>
        <v>181800</v>
      </c>
      <c r="J129" s="47">
        <f t="shared" si="7"/>
        <v>181800</v>
      </c>
      <c r="K129" s="47">
        <f t="shared" si="7"/>
        <v>181800</v>
      </c>
      <c r="L129" s="71">
        <f t="shared" si="4"/>
        <v>100</v>
      </c>
    </row>
    <row r="130" spans="1:12" ht="25.5" customHeight="1">
      <c r="A130" s="31"/>
      <c r="B130" s="23" t="s">
        <v>282</v>
      </c>
      <c r="C130" s="14">
        <v>992</v>
      </c>
      <c r="D130" s="25" t="s">
        <v>211</v>
      </c>
      <c r="E130" s="25" t="s">
        <v>233</v>
      </c>
      <c r="F130" s="25" t="s">
        <v>207</v>
      </c>
      <c r="G130" s="25"/>
      <c r="H130" s="15"/>
      <c r="I130" s="47">
        <f t="shared" si="7"/>
        <v>181800</v>
      </c>
      <c r="J130" s="47">
        <f t="shared" si="7"/>
        <v>181800</v>
      </c>
      <c r="K130" s="47">
        <f t="shared" si="7"/>
        <v>181800</v>
      </c>
      <c r="L130" s="71">
        <f t="shared" si="4"/>
        <v>100</v>
      </c>
    </row>
    <row r="131" spans="1:12" ht="12.75">
      <c r="A131" s="31"/>
      <c r="B131" s="23" t="s">
        <v>79</v>
      </c>
      <c r="C131" s="14">
        <v>992</v>
      </c>
      <c r="D131" s="25" t="s">
        <v>211</v>
      </c>
      <c r="E131" s="25" t="s">
        <v>233</v>
      </c>
      <c r="F131" s="25" t="s">
        <v>208</v>
      </c>
      <c r="G131" s="25"/>
      <c r="H131" s="15"/>
      <c r="I131" s="47">
        <f t="shared" si="7"/>
        <v>181800</v>
      </c>
      <c r="J131" s="47">
        <f t="shared" si="7"/>
        <v>181800</v>
      </c>
      <c r="K131" s="47">
        <f t="shared" si="7"/>
        <v>181800</v>
      </c>
      <c r="L131" s="71">
        <f t="shared" si="4"/>
        <v>100</v>
      </c>
    </row>
    <row r="132" spans="1:12" ht="22.5">
      <c r="A132" s="31"/>
      <c r="B132" s="23" t="s">
        <v>134</v>
      </c>
      <c r="C132" s="14">
        <v>992</v>
      </c>
      <c r="D132" s="25" t="s">
        <v>211</v>
      </c>
      <c r="E132" s="25" t="s">
        <v>233</v>
      </c>
      <c r="F132" s="25" t="s">
        <v>234</v>
      </c>
      <c r="G132" s="25"/>
      <c r="H132" s="15"/>
      <c r="I132" s="47">
        <f>I133+I140</f>
        <v>181800</v>
      </c>
      <c r="J132" s="47">
        <f>J133+J140</f>
        <v>181800</v>
      </c>
      <c r="K132" s="47">
        <f>K133+K140</f>
        <v>181800</v>
      </c>
      <c r="L132" s="71">
        <f t="shared" si="4"/>
        <v>100</v>
      </c>
    </row>
    <row r="133" spans="1:12" ht="45">
      <c r="A133" s="31"/>
      <c r="B133" s="23" t="s">
        <v>81</v>
      </c>
      <c r="C133" s="14">
        <v>992</v>
      </c>
      <c r="D133" s="25" t="s">
        <v>211</v>
      </c>
      <c r="E133" s="25" t="s">
        <v>233</v>
      </c>
      <c r="F133" s="25" t="s">
        <v>234</v>
      </c>
      <c r="G133" s="25" t="s">
        <v>214</v>
      </c>
      <c r="H133" s="15"/>
      <c r="I133" s="47">
        <v>178800</v>
      </c>
      <c r="J133" s="47">
        <v>178800</v>
      </c>
      <c r="K133" s="47">
        <v>178800</v>
      </c>
      <c r="L133" s="71">
        <f t="shared" si="4"/>
        <v>100</v>
      </c>
    </row>
    <row r="134" spans="1:12" ht="22.5" hidden="1">
      <c r="A134" s="31"/>
      <c r="B134" s="23" t="s">
        <v>82</v>
      </c>
      <c r="C134" s="14">
        <v>200</v>
      </c>
      <c r="D134" s="25"/>
      <c r="E134" s="25"/>
      <c r="F134" s="25"/>
      <c r="G134" s="25"/>
      <c r="H134" s="15"/>
      <c r="I134" s="47">
        <v>178800</v>
      </c>
      <c r="J134" s="47">
        <f t="shared" si="5"/>
        <v>178800</v>
      </c>
      <c r="K134" s="47">
        <v>27621.71</v>
      </c>
      <c r="L134" s="71">
        <f t="shared" si="4"/>
        <v>15.448383668903803</v>
      </c>
    </row>
    <row r="135" spans="1:12" ht="22.5" hidden="1">
      <c r="A135" s="31"/>
      <c r="B135" s="23" t="s">
        <v>83</v>
      </c>
      <c r="C135" s="14">
        <v>200</v>
      </c>
      <c r="D135" s="25"/>
      <c r="E135" s="25"/>
      <c r="F135" s="25"/>
      <c r="G135" s="25"/>
      <c r="H135" s="15"/>
      <c r="I135" s="47">
        <v>178800</v>
      </c>
      <c r="J135" s="47">
        <f t="shared" si="5"/>
        <v>178800</v>
      </c>
      <c r="K135" s="47">
        <v>27621.71</v>
      </c>
      <c r="L135" s="71">
        <f t="shared" si="4"/>
        <v>15.448383668903803</v>
      </c>
    </row>
    <row r="136" spans="1:12" ht="12.75" hidden="1">
      <c r="A136" s="31"/>
      <c r="B136" s="23" t="s">
        <v>84</v>
      </c>
      <c r="C136" s="14">
        <v>200</v>
      </c>
      <c r="D136" s="25"/>
      <c r="E136" s="25"/>
      <c r="F136" s="25"/>
      <c r="G136" s="25"/>
      <c r="H136" s="15"/>
      <c r="I136" s="47">
        <v>178800</v>
      </c>
      <c r="J136" s="47">
        <f t="shared" si="5"/>
        <v>178800</v>
      </c>
      <c r="K136" s="47">
        <v>27621.71</v>
      </c>
      <c r="L136" s="71">
        <f t="shared" si="4"/>
        <v>15.448383668903803</v>
      </c>
    </row>
    <row r="137" spans="1:12" ht="12.75" hidden="1">
      <c r="A137" s="31"/>
      <c r="B137" s="23" t="s">
        <v>85</v>
      </c>
      <c r="C137" s="14">
        <v>200</v>
      </c>
      <c r="D137" s="25"/>
      <c r="E137" s="25"/>
      <c r="F137" s="25"/>
      <c r="G137" s="25"/>
      <c r="H137" s="15"/>
      <c r="I137" s="47">
        <v>178800</v>
      </c>
      <c r="J137" s="47">
        <f t="shared" si="5"/>
        <v>178800</v>
      </c>
      <c r="K137" s="47">
        <v>27621.71</v>
      </c>
      <c r="L137" s="71">
        <f t="shared" si="4"/>
        <v>15.448383668903803</v>
      </c>
    </row>
    <row r="138" spans="1:12" ht="12.75" hidden="1">
      <c r="A138" s="31"/>
      <c r="B138" s="23" t="s">
        <v>86</v>
      </c>
      <c r="C138" s="14">
        <v>200</v>
      </c>
      <c r="D138" s="25"/>
      <c r="E138" s="25"/>
      <c r="F138" s="25"/>
      <c r="G138" s="25"/>
      <c r="H138" s="15"/>
      <c r="I138" s="47">
        <v>138000</v>
      </c>
      <c r="J138" s="47">
        <f t="shared" si="5"/>
        <v>138000</v>
      </c>
      <c r="K138" s="47">
        <v>20145.18</v>
      </c>
      <c r="L138" s="71">
        <f t="shared" si="4"/>
        <v>14.59795652173913</v>
      </c>
    </row>
    <row r="139" spans="1:12" ht="12.75" hidden="1">
      <c r="A139" s="31"/>
      <c r="B139" s="23" t="s">
        <v>87</v>
      </c>
      <c r="C139" s="14">
        <v>200</v>
      </c>
      <c r="D139" s="25"/>
      <c r="E139" s="25"/>
      <c r="F139" s="25"/>
      <c r="G139" s="25"/>
      <c r="H139" s="15"/>
      <c r="I139" s="47">
        <v>40800</v>
      </c>
      <c r="J139" s="47">
        <f aca="true" t="shared" si="8" ref="J139:J144">I139</f>
        <v>40800</v>
      </c>
      <c r="K139" s="47">
        <v>7476.53</v>
      </c>
      <c r="L139" s="71">
        <f>(K139/J139)*100</f>
        <v>18.32482843137255</v>
      </c>
    </row>
    <row r="140" spans="1:12" ht="22.5">
      <c r="A140" s="31"/>
      <c r="B140" s="23" t="s">
        <v>92</v>
      </c>
      <c r="C140" s="14">
        <v>992</v>
      </c>
      <c r="D140" s="25" t="s">
        <v>211</v>
      </c>
      <c r="E140" s="25" t="s">
        <v>233</v>
      </c>
      <c r="F140" s="25" t="s">
        <v>234</v>
      </c>
      <c r="G140" s="25" t="s">
        <v>215</v>
      </c>
      <c r="H140" s="15"/>
      <c r="I140" s="47">
        <v>3000</v>
      </c>
      <c r="J140" s="47">
        <f t="shared" si="8"/>
        <v>3000</v>
      </c>
      <c r="K140" s="47">
        <v>3000</v>
      </c>
      <c r="L140" s="71">
        <f>(K140/J140)*100</f>
        <v>100</v>
      </c>
    </row>
    <row r="141" spans="1:12" ht="22.5" hidden="1">
      <c r="A141" s="31"/>
      <c r="B141" s="23" t="s">
        <v>93</v>
      </c>
      <c r="C141" s="14">
        <v>200</v>
      </c>
      <c r="D141" s="25"/>
      <c r="E141" s="25"/>
      <c r="F141" s="25"/>
      <c r="G141" s="25"/>
      <c r="H141" s="15"/>
      <c r="I141" s="47">
        <v>3000</v>
      </c>
      <c r="J141" s="104">
        <f t="shared" si="8"/>
        <v>3000</v>
      </c>
      <c r="K141" s="47" t="s">
        <v>90</v>
      </c>
      <c r="L141" s="105" t="e">
        <f aca="true" t="shared" si="9" ref="L141:L202">(K141/J141)*100</f>
        <v>#VALUE!</v>
      </c>
    </row>
    <row r="142" spans="1:12" ht="22.5" hidden="1">
      <c r="A142" s="31"/>
      <c r="B142" s="23" t="s">
        <v>94</v>
      </c>
      <c r="C142" s="14">
        <v>200</v>
      </c>
      <c r="D142" s="25"/>
      <c r="E142" s="25"/>
      <c r="F142" s="25"/>
      <c r="G142" s="25"/>
      <c r="H142" s="15"/>
      <c r="I142" s="47">
        <v>3000</v>
      </c>
      <c r="J142" s="104">
        <f t="shared" si="8"/>
        <v>3000</v>
      </c>
      <c r="K142" s="47" t="s">
        <v>90</v>
      </c>
      <c r="L142" s="105" t="e">
        <f t="shared" si="9"/>
        <v>#VALUE!</v>
      </c>
    </row>
    <row r="143" spans="1:12" ht="12.75" hidden="1">
      <c r="A143" s="31"/>
      <c r="B143" s="23" t="s">
        <v>100</v>
      </c>
      <c r="C143" s="14">
        <v>200</v>
      </c>
      <c r="D143" s="25"/>
      <c r="E143" s="25"/>
      <c r="F143" s="25"/>
      <c r="G143" s="25"/>
      <c r="H143" s="15"/>
      <c r="I143" s="47">
        <v>3000</v>
      </c>
      <c r="J143" s="104">
        <f t="shared" si="8"/>
        <v>3000</v>
      </c>
      <c r="K143" s="47" t="s">
        <v>90</v>
      </c>
      <c r="L143" s="105" t="e">
        <f t="shared" si="9"/>
        <v>#VALUE!</v>
      </c>
    </row>
    <row r="144" spans="1:12" ht="12.75" hidden="1">
      <c r="A144" s="31"/>
      <c r="B144" s="23" t="s">
        <v>101</v>
      </c>
      <c r="C144" s="14">
        <v>200</v>
      </c>
      <c r="D144" s="25"/>
      <c r="E144" s="25"/>
      <c r="F144" s="25"/>
      <c r="G144" s="25"/>
      <c r="H144" s="15"/>
      <c r="I144" s="47">
        <v>3000</v>
      </c>
      <c r="J144" s="104">
        <f t="shared" si="8"/>
        <v>3000</v>
      </c>
      <c r="K144" s="47" t="s">
        <v>90</v>
      </c>
      <c r="L144" s="105" t="e">
        <f t="shared" si="9"/>
        <v>#VALUE!</v>
      </c>
    </row>
    <row r="145" spans="1:12" s="48" customFormat="1" ht="21">
      <c r="A145" s="75">
        <v>4</v>
      </c>
      <c r="B145" s="76" t="s">
        <v>135</v>
      </c>
      <c r="C145" s="77">
        <v>992</v>
      </c>
      <c r="D145" s="78" t="s">
        <v>233</v>
      </c>
      <c r="E145" s="78"/>
      <c r="F145" s="78"/>
      <c r="G145" s="78"/>
      <c r="H145" s="79"/>
      <c r="I145" s="104">
        <f>I146+I155</f>
        <v>15000</v>
      </c>
      <c r="J145" s="104">
        <f>J146+J155</f>
        <v>15000</v>
      </c>
      <c r="K145" s="104">
        <f>K146+K155</f>
        <v>10409.5</v>
      </c>
      <c r="L145" s="105">
        <f t="shared" si="9"/>
        <v>69.39666666666666</v>
      </c>
    </row>
    <row r="146" spans="1:12" ht="22.5">
      <c r="A146" s="31"/>
      <c r="B146" s="23" t="s">
        <v>136</v>
      </c>
      <c r="C146" s="14">
        <v>992</v>
      </c>
      <c r="D146" s="25" t="s">
        <v>233</v>
      </c>
      <c r="E146" s="25" t="s">
        <v>235</v>
      </c>
      <c r="F146" s="25"/>
      <c r="G146" s="25"/>
      <c r="H146" s="15"/>
      <c r="I146" s="47">
        <f aca="true" t="shared" si="10" ref="I146:K149">I147</f>
        <v>7500</v>
      </c>
      <c r="J146" s="47">
        <f t="shared" si="10"/>
        <v>7500</v>
      </c>
      <c r="K146" s="47">
        <f t="shared" si="10"/>
        <v>5117.5</v>
      </c>
      <c r="L146" s="71">
        <f t="shared" si="9"/>
        <v>68.23333333333333</v>
      </c>
    </row>
    <row r="147" spans="1:12" ht="22.5">
      <c r="A147" s="31"/>
      <c r="B147" s="23" t="s">
        <v>284</v>
      </c>
      <c r="C147" s="14">
        <v>992</v>
      </c>
      <c r="D147" s="25" t="s">
        <v>233</v>
      </c>
      <c r="E147" s="25" t="s">
        <v>235</v>
      </c>
      <c r="F147" s="25" t="s">
        <v>236</v>
      </c>
      <c r="G147" s="25"/>
      <c r="H147" s="15"/>
      <c r="I147" s="47">
        <f t="shared" si="10"/>
        <v>7500</v>
      </c>
      <c r="J147" s="47">
        <f t="shared" si="10"/>
        <v>7500</v>
      </c>
      <c r="K147" s="47">
        <f t="shared" si="10"/>
        <v>5117.5</v>
      </c>
      <c r="L147" s="71">
        <f t="shared" si="9"/>
        <v>68.23333333333333</v>
      </c>
    </row>
    <row r="148" spans="1:12" ht="12.75">
      <c r="A148" s="31"/>
      <c r="B148" s="23" t="s">
        <v>79</v>
      </c>
      <c r="C148" s="14">
        <v>992</v>
      </c>
      <c r="D148" s="25" t="s">
        <v>233</v>
      </c>
      <c r="E148" s="25" t="s">
        <v>235</v>
      </c>
      <c r="F148" s="25" t="s">
        <v>237</v>
      </c>
      <c r="G148" s="25"/>
      <c r="H148" s="15"/>
      <c r="I148" s="47">
        <f t="shared" si="10"/>
        <v>7500</v>
      </c>
      <c r="J148" s="47">
        <f t="shared" si="10"/>
        <v>7500</v>
      </c>
      <c r="K148" s="47">
        <f t="shared" si="10"/>
        <v>5117.5</v>
      </c>
      <c r="L148" s="71">
        <f t="shared" si="9"/>
        <v>68.23333333333333</v>
      </c>
    </row>
    <row r="149" spans="1:12" ht="33.75">
      <c r="A149" s="31"/>
      <c r="B149" s="23" t="s">
        <v>137</v>
      </c>
      <c r="C149" s="14">
        <v>992</v>
      </c>
      <c r="D149" s="25" t="s">
        <v>233</v>
      </c>
      <c r="E149" s="25" t="s">
        <v>235</v>
      </c>
      <c r="F149" s="25" t="s">
        <v>238</v>
      </c>
      <c r="G149" s="25"/>
      <c r="H149" s="15"/>
      <c r="I149" s="47">
        <f t="shared" si="10"/>
        <v>7500</v>
      </c>
      <c r="J149" s="47">
        <f t="shared" si="10"/>
        <v>7500</v>
      </c>
      <c r="K149" s="47">
        <f t="shared" si="10"/>
        <v>5117.5</v>
      </c>
      <c r="L149" s="71">
        <f t="shared" si="9"/>
        <v>68.23333333333333</v>
      </c>
    </row>
    <row r="150" spans="1:12" ht="22.5">
      <c r="A150" s="31"/>
      <c r="B150" s="23" t="s">
        <v>92</v>
      </c>
      <c r="C150" s="14">
        <v>992</v>
      </c>
      <c r="D150" s="25" t="s">
        <v>233</v>
      </c>
      <c r="E150" s="25" t="s">
        <v>235</v>
      </c>
      <c r="F150" s="25" t="s">
        <v>238</v>
      </c>
      <c r="G150" s="25" t="s">
        <v>215</v>
      </c>
      <c r="H150" s="15"/>
      <c r="I150" s="47">
        <v>7500</v>
      </c>
      <c r="J150" s="47">
        <v>7500</v>
      </c>
      <c r="K150" s="47">
        <v>5117.5</v>
      </c>
      <c r="L150" s="71">
        <f t="shared" si="9"/>
        <v>68.23333333333333</v>
      </c>
    </row>
    <row r="151" spans="1:12" ht="22.5" hidden="1">
      <c r="A151" s="31"/>
      <c r="B151" s="23" t="s">
        <v>93</v>
      </c>
      <c r="C151" s="14">
        <v>200</v>
      </c>
      <c r="D151" s="25"/>
      <c r="E151" s="25"/>
      <c r="F151" s="25"/>
      <c r="G151" s="25"/>
      <c r="H151" s="15"/>
      <c r="I151" s="47">
        <v>22500</v>
      </c>
      <c r="J151" s="47">
        <f>I151</f>
        <v>22500</v>
      </c>
      <c r="K151" s="47">
        <v>2500</v>
      </c>
      <c r="L151" s="71">
        <f t="shared" si="9"/>
        <v>11.11111111111111</v>
      </c>
    </row>
    <row r="152" spans="1:12" ht="22.5" hidden="1">
      <c r="A152" s="31"/>
      <c r="B152" s="23" t="s">
        <v>94</v>
      </c>
      <c r="C152" s="14">
        <v>200</v>
      </c>
      <c r="D152" s="25"/>
      <c r="E152" s="25"/>
      <c r="F152" s="25"/>
      <c r="G152" s="25"/>
      <c r="H152" s="15"/>
      <c r="I152" s="47">
        <v>22500</v>
      </c>
      <c r="J152" s="47">
        <f>I152</f>
        <v>22500</v>
      </c>
      <c r="K152" s="47">
        <v>2500</v>
      </c>
      <c r="L152" s="71">
        <f t="shared" si="9"/>
        <v>11.11111111111111</v>
      </c>
    </row>
    <row r="153" spans="1:12" ht="12.75" hidden="1">
      <c r="A153" s="31"/>
      <c r="B153" s="23" t="s">
        <v>100</v>
      </c>
      <c r="C153" s="14">
        <v>200</v>
      </c>
      <c r="D153" s="25"/>
      <c r="E153" s="25"/>
      <c r="F153" s="25"/>
      <c r="G153" s="25"/>
      <c r="H153" s="15"/>
      <c r="I153" s="47">
        <v>22500</v>
      </c>
      <c r="J153" s="47">
        <f>I153</f>
        <v>22500</v>
      </c>
      <c r="K153" s="47">
        <v>2500</v>
      </c>
      <c r="L153" s="71">
        <f t="shared" si="9"/>
        <v>11.11111111111111</v>
      </c>
    </row>
    <row r="154" spans="1:12" ht="12.75" hidden="1">
      <c r="A154" s="31"/>
      <c r="B154" s="23" t="s">
        <v>101</v>
      </c>
      <c r="C154" s="14">
        <v>200</v>
      </c>
      <c r="D154" s="25"/>
      <c r="E154" s="25"/>
      <c r="F154" s="25"/>
      <c r="G154" s="25"/>
      <c r="H154" s="15"/>
      <c r="I154" s="47">
        <v>22500</v>
      </c>
      <c r="J154" s="47">
        <f>I154</f>
        <v>22500</v>
      </c>
      <c r="K154" s="47">
        <v>2500</v>
      </c>
      <c r="L154" s="71">
        <f t="shared" si="9"/>
        <v>11.11111111111111</v>
      </c>
    </row>
    <row r="155" spans="1:12" ht="12.75">
      <c r="A155" s="31"/>
      <c r="B155" s="23" t="s">
        <v>138</v>
      </c>
      <c r="C155" s="14">
        <v>992</v>
      </c>
      <c r="D155" s="25" t="s">
        <v>233</v>
      </c>
      <c r="E155" s="25" t="s">
        <v>239</v>
      </c>
      <c r="F155" s="25"/>
      <c r="G155" s="25"/>
      <c r="H155" s="15"/>
      <c r="I155" s="47">
        <f aca="true" t="shared" si="11" ref="I155:K158">I156</f>
        <v>7500</v>
      </c>
      <c r="J155" s="47">
        <f t="shared" si="11"/>
        <v>7500</v>
      </c>
      <c r="K155" s="47">
        <f t="shared" si="11"/>
        <v>5292</v>
      </c>
      <c r="L155" s="71">
        <f t="shared" si="9"/>
        <v>70.56</v>
      </c>
    </row>
    <row r="156" spans="1:12" ht="22.5">
      <c r="A156" s="31"/>
      <c r="B156" s="23" t="s">
        <v>284</v>
      </c>
      <c r="C156" s="14">
        <v>992</v>
      </c>
      <c r="D156" s="25" t="s">
        <v>233</v>
      </c>
      <c r="E156" s="25" t="s">
        <v>239</v>
      </c>
      <c r="F156" s="25" t="s">
        <v>236</v>
      </c>
      <c r="G156" s="25"/>
      <c r="H156" s="15"/>
      <c r="I156" s="47">
        <f t="shared" si="11"/>
        <v>7500</v>
      </c>
      <c r="J156" s="47">
        <f t="shared" si="11"/>
        <v>7500</v>
      </c>
      <c r="K156" s="47">
        <f t="shared" si="11"/>
        <v>5292</v>
      </c>
      <c r="L156" s="71">
        <f t="shared" si="9"/>
        <v>70.56</v>
      </c>
    </row>
    <row r="157" spans="1:12" ht="12.75">
      <c r="A157" s="31"/>
      <c r="B157" s="23" t="s">
        <v>79</v>
      </c>
      <c r="C157" s="14">
        <v>992</v>
      </c>
      <c r="D157" s="25" t="s">
        <v>233</v>
      </c>
      <c r="E157" s="25" t="s">
        <v>239</v>
      </c>
      <c r="F157" s="25" t="s">
        <v>237</v>
      </c>
      <c r="G157" s="25"/>
      <c r="H157" s="15"/>
      <c r="I157" s="47">
        <f t="shared" si="11"/>
        <v>7500</v>
      </c>
      <c r="J157" s="47">
        <f t="shared" si="11"/>
        <v>7500</v>
      </c>
      <c r="K157" s="47">
        <f t="shared" si="11"/>
        <v>5292</v>
      </c>
      <c r="L157" s="71">
        <f t="shared" si="9"/>
        <v>70.56</v>
      </c>
    </row>
    <row r="158" spans="1:12" ht="12.75">
      <c r="A158" s="31"/>
      <c r="B158" s="23" t="s">
        <v>139</v>
      </c>
      <c r="C158" s="14">
        <v>992</v>
      </c>
      <c r="D158" s="25" t="s">
        <v>233</v>
      </c>
      <c r="E158" s="25" t="s">
        <v>239</v>
      </c>
      <c r="F158" s="25" t="s">
        <v>240</v>
      </c>
      <c r="G158" s="25"/>
      <c r="H158" s="15"/>
      <c r="I158" s="47">
        <f t="shared" si="11"/>
        <v>7500</v>
      </c>
      <c r="J158" s="47">
        <f t="shared" si="11"/>
        <v>7500</v>
      </c>
      <c r="K158" s="47">
        <f t="shared" si="11"/>
        <v>5292</v>
      </c>
      <c r="L158" s="71">
        <f t="shared" si="9"/>
        <v>70.56</v>
      </c>
    </row>
    <row r="159" spans="1:12" ht="22.5">
      <c r="A159" s="31"/>
      <c r="B159" s="23" t="s">
        <v>92</v>
      </c>
      <c r="C159" s="14">
        <v>992</v>
      </c>
      <c r="D159" s="25" t="s">
        <v>233</v>
      </c>
      <c r="E159" s="25" t="s">
        <v>239</v>
      </c>
      <c r="F159" s="25" t="s">
        <v>240</v>
      </c>
      <c r="G159" s="25" t="s">
        <v>215</v>
      </c>
      <c r="H159" s="15"/>
      <c r="I159" s="47">
        <v>7500</v>
      </c>
      <c r="J159" s="47">
        <v>7500</v>
      </c>
      <c r="K159" s="47">
        <v>5292</v>
      </c>
      <c r="L159" s="71">
        <f t="shared" si="9"/>
        <v>70.56</v>
      </c>
    </row>
    <row r="160" spans="1:12" ht="22.5" hidden="1">
      <c r="A160" s="31"/>
      <c r="B160" s="23" t="s">
        <v>93</v>
      </c>
      <c r="C160" s="14">
        <v>200</v>
      </c>
      <c r="D160" s="25"/>
      <c r="E160" s="25"/>
      <c r="F160" s="25"/>
      <c r="G160" s="25"/>
      <c r="H160" s="15"/>
      <c r="I160" s="47">
        <v>16040</v>
      </c>
      <c r="J160" s="104">
        <f aca="true" t="shared" si="12" ref="J160:J167">I160</f>
        <v>16040</v>
      </c>
      <c r="K160" s="47" t="s">
        <v>90</v>
      </c>
      <c r="L160" s="105" t="e">
        <f t="shared" si="9"/>
        <v>#VALUE!</v>
      </c>
    </row>
    <row r="161" spans="1:12" ht="22.5" hidden="1">
      <c r="A161" s="31"/>
      <c r="B161" s="23" t="s">
        <v>94</v>
      </c>
      <c r="C161" s="14">
        <v>200</v>
      </c>
      <c r="D161" s="25"/>
      <c r="E161" s="25"/>
      <c r="F161" s="25"/>
      <c r="G161" s="25"/>
      <c r="H161" s="15"/>
      <c r="I161" s="47">
        <v>16040</v>
      </c>
      <c r="J161" s="104">
        <f t="shared" si="12"/>
        <v>16040</v>
      </c>
      <c r="K161" s="47" t="s">
        <v>90</v>
      </c>
      <c r="L161" s="105" t="e">
        <f t="shared" si="9"/>
        <v>#VALUE!</v>
      </c>
    </row>
    <row r="162" spans="1:12" ht="12.75" hidden="1">
      <c r="A162" s="31"/>
      <c r="B162" s="23" t="s">
        <v>84</v>
      </c>
      <c r="C162" s="14">
        <v>200</v>
      </c>
      <c r="D162" s="25"/>
      <c r="E162" s="25"/>
      <c r="F162" s="25"/>
      <c r="G162" s="25"/>
      <c r="H162" s="15"/>
      <c r="I162" s="47">
        <v>5000</v>
      </c>
      <c r="J162" s="104">
        <f t="shared" si="12"/>
        <v>5000</v>
      </c>
      <c r="K162" s="47" t="s">
        <v>90</v>
      </c>
      <c r="L162" s="105" t="e">
        <f t="shared" si="9"/>
        <v>#VALUE!</v>
      </c>
    </row>
    <row r="163" spans="1:12" ht="12.75" hidden="1">
      <c r="A163" s="31"/>
      <c r="B163" s="23" t="s">
        <v>95</v>
      </c>
      <c r="C163" s="14">
        <v>200</v>
      </c>
      <c r="D163" s="25"/>
      <c r="E163" s="25"/>
      <c r="F163" s="25"/>
      <c r="G163" s="25"/>
      <c r="H163" s="15"/>
      <c r="I163" s="47">
        <v>5000</v>
      </c>
      <c r="J163" s="104">
        <f t="shared" si="12"/>
        <v>5000</v>
      </c>
      <c r="K163" s="47" t="s">
        <v>90</v>
      </c>
      <c r="L163" s="105" t="e">
        <f t="shared" si="9"/>
        <v>#VALUE!</v>
      </c>
    </row>
    <row r="164" spans="1:12" ht="12.75" hidden="1">
      <c r="A164" s="31"/>
      <c r="B164" s="23" t="s">
        <v>99</v>
      </c>
      <c r="C164" s="14">
        <v>200</v>
      </c>
      <c r="D164" s="25"/>
      <c r="E164" s="25"/>
      <c r="F164" s="25"/>
      <c r="G164" s="25"/>
      <c r="H164" s="15"/>
      <c r="I164" s="47">
        <v>5000</v>
      </c>
      <c r="J164" s="104">
        <f t="shared" si="12"/>
        <v>5000</v>
      </c>
      <c r="K164" s="47" t="s">
        <v>90</v>
      </c>
      <c r="L164" s="105" t="e">
        <f t="shared" si="9"/>
        <v>#VALUE!</v>
      </c>
    </row>
    <row r="165" spans="1:12" ht="12.75" hidden="1">
      <c r="A165" s="31"/>
      <c r="B165" s="23" t="s">
        <v>100</v>
      </c>
      <c r="C165" s="14">
        <v>200</v>
      </c>
      <c r="D165" s="25"/>
      <c r="E165" s="25"/>
      <c r="F165" s="25"/>
      <c r="G165" s="25"/>
      <c r="H165" s="15"/>
      <c r="I165" s="47">
        <v>11040</v>
      </c>
      <c r="J165" s="104">
        <f t="shared" si="12"/>
        <v>11040</v>
      </c>
      <c r="K165" s="47" t="s">
        <v>90</v>
      </c>
      <c r="L165" s="105" t="e">
        <f t="shared" si="9"/>
        <v>#VALUE!</v>
      </c>
    </row>
    <row r="166" spans="1:12" ht="12.75" hidden="1">
      <c r="A166" s="31"/>
      <c r="B166" s="23" t="s">
        <v>140</v>
      </c>
      <c r="C166" s="14">
        <v>200</v>
      </c>
      <c r="D166" s="25"/>
      <c r="E166" s="25"/>
      <c r="F166" s="25"/>
      <c r="G166" s="25"/>
      <c r="H166" s="15"/>
      <c r="I166" s="47">
        <v>8540</v>
      </c>
      <c r="J166" s="104">
        <f t="shared" si="12"/>
        <v>8540</v>
      </c>
      <c r="K166" s="47" t="s">
        <v>90</v>
      </c>
      <c r="L166" s="105" t="e">
        <f t="shared" si="9"/>
        <v>#VALUE!</v>
      </c>
    </row>
    <row r="167" spans="1:12" ht="12.75" hidden="1">
      <c r="A167" s="31"/>
      <c r="B167" s="23" t="s">
        <v>101</v>
      </c>
      <c r="C167" s="14">
        <v>200</v>
      </c>
      <c r="D167" s="25"/>
      <c r="E167" s="25"/>
      <c r="F167" s="25"/>
      <c r="G167" s="25"/>
      <c r="H167" s="15"/>
      <c r="I167" s="47">
        <v>2500</v>
      </c>
      <c r="J167" s="104">
        <f t="shared" si="12"/>
        <v>2500</v>
      </c>
      <c r="K167" s="47" t="s">
        <v>90</v>
      </c>
      <c r="L167" s="105" t="e">
        <f t="shared" si="9"/>
        <v>#VALUE!</v>
      </c>
    </row>
    <row r="168" spans="1:12" s="48" customFormat="1" ht="12.75">
      <c r="A168" s="75">
        <v>5</v>
      </c>
      <c r="B168" s="76" t="s">
        <v>141</v>
      </c>
      <c r="C168" s="77">
        <v>992</v>
      </c>
      <c r="D168" s="78" t="s">
        <v>212</v>
      </c>
      <c r="E168" s="78"/>
      <c r="F168" s="78"/>
      <c r="G168" s="78"/>
      <c r="H168" s="79"/>
      <c r="I168" s="104">
        <f>I169+I190</f>
        <v>2176525.2199999997</v>
      </c>
      <c r="J168" s="104">
        <f>J169+J190</f>
        <v>2176525.2199999997</v>
      </c>
      <c r="K168" s="104">
        <f>K169+K190</f>
        <v>2138460.31</v>
      </c>
      <c r="L168" s="105">
        <f t="shared" si="9"/>
        <v>98.25111560159179</v>
      </c>
    </row>
    <row r="169" spans="1:12" ht="12.75">
      <c r="A169" s="31"/>
      <c r="B169" s="23" t="s">
        <v>142</v>
      </c>
      <c r="C169" s="14">
        <v>992</v>
      </c>
      <c r="D169" s="25" t="s">
        <v>212</v>
      </c>
      <c r="E169" s="25" t="s">
        <v>235</v>
      </c>
      <c r="F169" s="25"/>
      <c r="G169" s="25"/>
      <c r="H169" s="15"/>
      <c r="I169" s="47">
        <f>I171+I183</f>
        <v>2127825.2199999997</v>
      </c>
      <c r="J169" s="47">
        <f>J171+J183</f>
        <v>2127825.2199999997</v>
      </c>
      <c r="K169" s="47">
        <f>K171+K183</f>
        <v>2114325.95</v>
      </c>
      <c r="L169" s="71">
        <f t="shared" si="9"/>
        <v>99.36558370146588</v>
      </c>
    </row>
    <row r="170" spans="1:12" ht="12.75" hidden="1">
      <c r="A170" s="31"/>
      <c r="B170" s="23" t="s">
        <v>142</v>
      </c>
      <c r="C170" s="14">
        <v>992</v>
      </c>
      <c r="D170" s="25" t="s">
        <v>212</v>
      </c>
      <c r="E170" s="25" t="s">
        <v>235</v>
      </c>
      <c r="F170" s="25"/>
      <c r="G170" s="25"/>
      <c r="H170" s="15"/>
      <c r="I170" s="47">
        <v>1843625.22</v>
      </c>
      <c r="J170" s="47">
        <f>I170</f>
        <v>1843625.22</v>
      </c>
      <c r="K170" s="47">
        <v>1128580.6</v>
      </c>
      <c r="L170" s="71">
        <f t="shared" si="9"/>
        <v>61.215294071535865</v>
      </c>
    </row>
    <row r="171" spans="1:12" ht="22.5">
      <c r="A171" s="31"/>
      <c r="B171" s="23" t="s">
        <v>285</v>
      </c>
      <c r="C171" s="14">
        <v>992</v>
      </c>
      <c r="D171" s="25" t="s">
        <v>212</v>
      </c>
      <c r="E171" s="25" t="s">
        <v>235</v>
      </c>
      <c r="F171" s="25" t="s">
        <v>241</v>
      </c>
      <c r="G171" s="25"/>
      <c r="H171" s="15"/>
      <c r="I171" s="47">
        <f aca="true" t="shared" si="13" ref="I171:K173">I172</f>
        <v>1307025.22</v>
      </c>
      <c r="J171" s="47">
        <f t="shared" si="13"/>
        <v>1307025.22</v>
      </c>
      <c r="K171" s="47">
        <f t="shared" si="13"/>
        <v>1293568.95</v>
      </c>
      <c r="L171" s="71">
        <f t="shared" si="9"/>
        <v>98.97046592566898</v>
      </c>
    </row>
    <row r="172" spans="1:12" ht="12.75">
      <c r="A172" s="31"/>
      <c r="B172" s="23" t="s">
        <v>79</v>
      </c>
      <c r="C172" s="14">
        <v>992</v>
      </c>
      <c r="D172" s="25" t="s">
        <v>212</v>
      </c>
      <c r="E172" s="25" t="s">
        <v>235</v>
      </c>
      <c r="F172" s="25" t="s">
        <v>242</v>
      </c>
      <c r="G172" s="25"/>
      <c r="H172" s="15"/>
      <c r="I172" s="47">
        <f t="shared" si="13"/>
        <v>1307025.22</v>
      </c>
      <c r="J172" s="47">
        <f t="shared" si="13"/>
        <v>1307025.22</v>
      </c>
      <c r="K172" s="47">
        <f t="shared" si="13"/>
        <v>1293568.95</v>
      </c>
      <c r="L172" s="71">
        <f t="shared" si="9"/>
        <v>98.97046592566898</v>
      </c>
    </row>
    <row r="173" spans="1:12" ht="33.75">
      <c r="A173" s="31"/>
      <c r="B173" s="23" t="s">
        <v>143</v>
      </c>
      <c r="C173" s="14">
        <v>992</v>
      </c>
      <c r="D173" s="25" t="s">
        <v>212</v>
      </c>
      <c r="E173" s="25" t="s">
        <v>235</v>
      </c>
      <c r="F173" s="25" t="s">
        <v>243</v>
      </c>
      <c r="G173" s="25"/>
      <c r="H173" s="15"/>
      <c r="I173" s="47">
        <f t="shared" si="13"/>
        <v>1307025.22</v>
      </c>
      <c r="J173" s="47">
        <f t="shared" si="13"/>
        <v>1307025.22</v>
      </c>
      <c r="K173" s="47">
        <f t="shared" si="13"/>
        <v>1293568.95</v>
      </c>
      <c r="L173" s="71">
        <f t="shared" si="9"/>
        <v>98.97046592566898</v>
      </c>
    </row>
    <row r="174" spans="1:12" ht="22.5">
      <c r="A174" s="31"/>
      <c r="B174" s="23" t="s">
        <v>92</v>
      </c>
      <c r="C174" s="14">
        <v>992</v>
      </c>
      <c r="D174" s="25" t="s">
        <v>212</v>
      </c>
      <c r="E174" s="25" t="s">
        <v>235</v>
      </c>
      <c r="F174" s="25" t="s">
        <v>243</v>
      </c>
      <c r="G174" s="25" t="s">
        <v>215</v>
      </c>
      <c r="H174" s="15"/>
      <c r="I174" s="47">
        <v>1307025.22</v>
      </c>
      <c r="J174" s="47">
        <v>1307025.22</v>
      </c>
      <c r="K174" s="47">
        <v>1293568.95</v>
      </c>
      <c r="L174" s="71">
        <f t="shared" si="9"/>
        <v>98.97046592566898</v>
      </c>
    </row>
    <row r="175" spans="1:12" ht="22.5" hidden="1">
      <c r="A175" s="31"/>
      <c r="B175" s="23" t="s">
        <v>93</v>
      </c>
      <c r="C175" s="14">
        <v>200</v>
      </c>
      <c r="D175" s="25"/>
      <c r="E175" s="25"/>
      <c r="F175" s="25"/>
      <c r="G175" s="25"/>
      <c r="H175" s="15"/>
      <c r="I175" s="47">
        <v>1022825.22</v>
      </c>
      <c r="J175" s="47">
        <f aca="true" t="shared" si="14" ref="J175:J189">I175</f>
        <v>1022825.22</v>
      </c>
      <c r="K175" s="47">
        <v>307823.6</v>
      </c>
      <c r="L175" s="71">
        <f t="shared" si="9"/>
        <v>30.095425296611282</v>
      </c>
    </row>
    <row r="176" spans="1:12" ht="22.5" hidden="1">
      <c r="A176" s="31"/>
      <c r="B176" s="23" t="s">
        <v>94</v>
      </c>
      <c r="C176" s="14">
        <v>200</v>
      </c>
      <c r="D176" s="25"/>
      <c r="E176" s="25"/>
      <c r="F176" s="25"/>
      <c r="G176" s="25"/>
      <c r="H176" s="15"/>
      <c r="I176" s="47">
        <v>1022825.22</v>
      </c>
      <c r="J176" s="47">
        <f t="shared" si="14"/>
        <v>1022825.22</v>
      </c>
      <c r="K176" s="47">
        <v>307823.6</v>
      </c>
      <c r="L176" s="71">
        <f t="shared" si="9"/>
        <v>30.095425296611282</v>
      </c>
    </row>
    <row r="177" spans="1:12" ht="12.75" hidden="1">
      <c r="A177" s="31"/>
      <c r="B177" s="23" t="s">
        <v>84</v>
      </c>
      <c r="C177" s="14">
        <v>200</v>
      </c>
      <c r="D177" s="25"/>
      <c r="E177" s="25"/>
      <c r="F177" s="25"/>
      <c r="G177" s="25"/>
      <c r="H177" s="15"/>
      <c r="I177" s="47">
        <v>842631.22</v>
      </c>
      <c r="J177" s="47">
        <f t="shared" si="14"/>
        <v>842631.22</v>
      </c>
      <c r="K177" s="47">
        <v>266449.6</v>
      </c>
      <c r="L177" s="71">
        <f t="shared" si="9"/>
        <v>31.621140265844883</v>
      </c>
    </row>
    <row r="178" spans="1:12" ht="12.75" hidden="1">
      <c r="A178" s="31"/>
      <c r="B178" s="23" t="s">
        <v>95</v>
      </c>
      <c r="C178" s="14">
        <v>200</v>
      </c>
      <c r="D178" s="25"/>
      <c r="E178" s="25"/>
      <c r="F178" s="25"/>
      <c r="G178" s="25"/>
      <c r="H178" s="15"/>
      <c r="I178" s="47">
        <v>842631.22</v>
      </c>
      <c r="J178" s="47">
        <f t="shared" si="14"/>
        <v>842631.22</v>
      </c>
      <c r="K178" s="47">
        <v>266449.6</v>
      </c>
      <c r="L178" s="71">
        <f t="shared" si="9"/>
        <v>31.621140265844883</v>
      </c>
    </row>
    <row r="179" spans="1:12" ht="12.75" hidden="1">
      <c r="A179" s="31"/>
      <c r="B179" s="23" t="s">
        <v>98</v>
      </c>
      <c r="C179" s="14">
        <v>200</v>
      </c>
      <c r="D179" s="25"/>
      <c r="E179" s="25"/>
      <c r="F179" s="25"/>
      <c r="G179" s="25"/>
      <c r="H179" s="15"/>
      <c r="I179" s="47">
        <v>842631.22</v>
      </c>
      <c r="J179" s="47">
        <f t="shared" si="14"/>
        <v>842631.22</v>
      </c>
      <c r="K179" s="47">
        <v>266449.6</v>
      </c>
      <c r="L179" s="71">
        <f t="shared" si="9"/>
        <v>31.621140265844883</v>
      </c>
    </row>
    <row r="180" spans="1:12" ht="12.75" hidden="1">
      <c r="A180" s="31"/>
      <c r="B180" s="23" t="s">
        <v>100</v>
      </c>
      <c r="C180" s="14">
        <v>200</v>
      </c>
      <c r="D180" s="25"/>
      <c r="E180" s="25"/>
      <c r="F180" s="25"/>
      <c r="G180" s="25"/>
      <c r="H180" s="15"/>
      <c r="I180" s="47">
        <v>180194</v>
      </c>
      <c r="J180" s="47">
        <f t="shared" si="14"/>
        <v>180194</v>
      </c>
      <c r="K180" s="47">
        <v>41374</v>
      </c>
      <c r="L180" s="71">
        <f t="shared" si="9"/>
        <v>22.960808905956913</v>
      </c>
    </row>
    <row r="181" spans="1:12" ht="12.75" hidden="1">
      <c r="A181" s="31"/>
      <c r="B181" s="23" t="s">
        <v>140</v>
      </c>
      <c r="C181" s="14">
        <v>200</v>
      </c>
      <c r="D181" s="25"/>
      <c r="E181" s="25"/>
      <c r="F181" s="25"/>
      <c r="G181" s="25"/>
      <c r="H181" s="15"/>
      <c r="I181" s="47">
        <v>80204</v>
      </c>
      <c r="J181" s="47">
        <f t="shared" si="14"/>
        <v>80204</v>
      </c>
      <c r="K181" s="47">
        <v>41374</v>
      </c>
      <c r="L181" s="71">
        <f t="shared" si="9"/>
        <v>51.585955812677675</v>
      </c>
    </row>
    <row r="182" spans="1:12" ht="12.75" hidden="1">
      <c r="A182" s="31"/>
      <c r="B182" s="23" t="s">
        <v>101</v>
      </c>
      <c r="C182" s="14">
        <v>200</v>
      </c>
      <c r="D182" s="25"/>
      <c r="E182" s="25"/>
      <c r="F182" s="25"/>
      <c r="G182" s="25"/>
      <c r="H182" s="15"/>
      <c r="I182" s="47">
        <v>99990</v>
      </c>
      <c r="J182" s="47">
        <f t="shared" si="14"/>
        <v>99990</v>
      </c>
      <c r="K182" s="47" t="s">
        <v>90</v>
      </c>
      <c r="L182" s="71" t="e">
        <f t="shared" si="9"/>
        <v>#VALUE!</v>
      </c>
    </row>
    <row r="183" spans="1:12" ht="22.5">
      <c r="A183" s="31"/>
      <c r="B183" s="23" t="s">
        <v>144</v>
      </c>
      <c r="C183" s="14">
        <v>992</v>
      </c>
      <c r="D183" s="25" t="s">
        <v>212</v>
      </c>
      <c r="E183" s="25" t="s">
        <v>235</v>
      </c>
      <c r="F183" s="25" t="s">
        <v>244</v>
      </c>
      <c r="G183" s="25"/>
      <c r="H183" s="15"/>
      <c r="I183" s="47">
        <f>I184</f>
        <v>820800</v>
      </c>
      <c r="J183" s="47">
        <f t="shared" si="14"/>
        <v>820800</v>
      </c>
      <c r="K183" s="47">
        <v>820757</v>
      </c>
      <c r="L183" s="71">
        <f t="shared" si="9"/>
        <v>99.994761208577</v>
      </c>
    </row>
    <row r="184" spans="1:12" ht="22.5">
      <c r="A184" s="31"/>
      <c r="B184" s="23" t="s">
        <v>92</v>
      </c>
      <c r="C184" s="14">
        <v>992</v>
      </c>
      <c r="D184" s="25" t="s">
        <v>212</v>
      </c>
      <c r="E184" s="25" t="s">
        <v>235</v>
      </c>
      <c r="F184" s="25" t="s">
        <v>244</v>
      </c>
      <c r="G184" s="25" t="s">
        <v>215</v>
      </c>
      <c r="H184" s="15"/>
      <c r="I184" s="47">
        <v>820800</v>
      </c>
      <c r="J184" s="47">
        <f t="shared" si="14"/>
        <v>820800</v>
      </c>
      <c r="K184" s="47">
        <v>820757</v>
      </c>
      <c r="L184" s="71">
        <f t="shared" si="9"/>
        <v>99.994761208577</v>
      </c>
    </row>
    <row r="185" spans="1:12" ht="22.5" hidden="1">
      <c r="A185" s="31"/>
      <c r="B185" s="23" t="s">
        <v>93</v>
      </c>
      <c r="C185" s="14">
        <v>200</v>
      </c>
      <c r="D185" s="25"/>
      <c r="E185" s="25"/>
      <c r="F185" s="25"/>
      <c r="G185" s="25"/>
      <c r="H185" s="15"/>
      <c r="I185" s="47">
        <v>820800</v>
      </c>
      <c r="J185" s="47">
        <f t="shared" si="14"/>
        <v>820800</v>
      </c>
      <c r="K185" s="47">
        <v>820757</v>
      </c>
      <c r="L185" s="71">
        <f t="shared" si="9"/>
        <v>99.994761208577</v>
      </c>
    </row>
    <row r="186" spans="1:12" ht="22.5" hidden="1">
      <c r="A186" s="31"/>
      <c r="B186" s="23" t="s">
        <v>94</v>
      </c>
      <c r="C186" s="14">
        <v>200</v>
      </c>
      <c r="D186" s="25"/>
      <c r="E186" s="25"/>
      <c r="F186" s="25"/>
      <c r="G186" s="25"/>
      <c r="H186" s="15"/>
      <c r="I186" s="47">
        <v>820800</v>
      </c>
      <c r="J186" s="47">
        <f t="shared" si="14"/>
        <v>820800</v>
      </c>
      <c r="K186" s="47">
        <v>820757</v>
      </c>
      <c r="L186" s="71">
        <f t="shared" si="9"/>
        <v>99.994761208577</v>
      </c>
    </row>
    <row r="187" spans="1:12" ht="12.75" hidden="1">
      <c r="A187" s="31"/>
      <c r="B187" s="23" t="s">
        <v>84</v>
      </c>
      <c r="C187" s="14">
        <v>200</v>
      </c>
      <c r="D187" s="25"/>
      <c r="E187" s="25"/>
      <c r="F187" s="25"/>
      <c r="G187" s="25"/>
      <c r="H187" s="15"/>
      <c r="I187" s="47">
        <v>820800</v>
      </c>
      <c r="J187" s="47">
        <f t="shared" si="14"/>
        <v>820800</v>
      </c>
      <c r="K187" s="47">
        <v>820757</v>
      </c>
      <c r="L187" s="71">
        <f t="shared" si="9"/>
        <v>99.994761208577</v>
      </c>
    </row>
    <row r="188" spans="1:12" ht="12.75" hidden="1">
      <c r="A188" s="31"/>
      <c r="B188" s="23" t="s">
        <v>95</v>
      </c>
      <c r="C188" s="14">
        <v>200</v>
      </c>
      <c r="D188" s="25"/>
      <c r="E188" s="25"/>
      <c r="F188" s="25"/>
      <c r="G188" s="25"/>
      <c r="H188" s="15"/>
      <c r="I188" s="47">
        <v>820800</v>
      </c>
      <c r="J188" s="47">
        <f t="shared" si="14"/>
        <v>820800</v>
      </c>
      <c r="K188" s="47">
        <v>820757</v>
      </c>
      <c r="L188" s="71">
        <f t="shared" si="9"/>
        <v>99.994761208577</v>
      </c>
    </row>
    <row r="189" spans="1:12" ht="12.75" hidden="1">
      <c r="A189" s="31"/>
      <c r="B189" s="23" t="s">
        <v>98</v>
      </c>
      <c r="C189" s="14">
        <v>200</v>
      </c>
      <c r="D189" s="25"/>
      <c r="E189" s="25"/>
      <c r="F189" s="25"/>
      <c r="G189" s="25"/>
      <c r="H189" s="15"/>
      <c r="I189" s="47">
        <v>820800</v>
      </c>
      <c r="J189" s="47">
        <f t="shared" si="14"/>
        <v>820800</v>
      </c>
      <c r="K189" s="47">
        <v>820757</v>
      </c>
      <c r="L189" s="71">
        <f t="shared" si="9"/>
        <v>99.994761208577</v>
      </c>
    </row>
    <row r="190" spans="1:12" ht="12.75">
      <c r="A190" s="31"/>
      <c r="B190" s="23" t="s">
        <v>145</v>
      </c>
      <c r="C190" s="14">
        <v>992</v>
      </c>
      <c r="D190" s="25" t="s">
        <v>212</v>
      </c>
      <c r="E190" s="25" t="s">
        <v>245</v>
      </c>
      <c r="F190" s="25"/>
      <c r="G190" s="25"/>
      <c r="H190" s="15"/>
      <c r="I190" s="47">
        <f>I191+I200</f>
        <v>48700</v>
      </c>
      <c r="J190" s="47">
        <f>J191+J200</f>
        <v>48700</v>
      </c>
      <c r="K190" s="47">
        <f>K191+K200</f>
        <v>24134.36</v>
      </c>
      <c r="L190" s="71">
        <f t="shared" si="9"/>
        <v>49.55720739219713</v>
      </c>
    </row>
    <row r="191" spans="1:12" ht="25.5" customHeight="1">
      <c r="A191" s="31"/>
      <c r="B191" s="23" t="s">
        <v>283</v>
      </c>
      <c r="C191" s="14">
        <v>992</v>
      </c>
      <c r="D191" s="25" t="s">
        <v>212</v>
      </c>
      <c r="E191" s="25" t="s">
        <v>245</v>
      </c>
      <c r="F191" s="25" t="s">
        <v>227</v>
      </c>
      <c r="G191" s="25"/>
      <c r="H191" s="15"/>
      <c r="I191" s="47">
        <f aca="true" t="shared" si="15" ref="I191:K193">I192</f>
        <v>43700</v>
      </c>
      <c r="J191" s="47">
        <f t="shared" si="15"/>
        <v>43700</v>
      </c>
      <c r="K191" s="47">
        <f t="shared" si="15"/>
        <v>19134.36</v>
      </c>
      <c r="L191" s="71">
        <f t="shared" si="9"/>
        <v>43.78572082379863</v>
      </c>
    </row>
    <row r="192" spans="1:12" ht="12.75">
      <c r="A192" s="31"/>
      <c r="B192" s="23" t="s">
        <v>79</v>
      </c>
      <c r="C192" s="14">
        <v>992</v>
      </c>
      <c r="D192" s="25" t="s">
        <v>212</v>
      </c>
      <c r="E192" s="25" t="s">
        <v>245</v>
      </c>
      <c r="F192" s="25" t="s">
        <v>228</v>
      </c>
      <c r="G192" s="25"/>
      <c r="H192" s="15"/>
      <c r="I192" s="47">
        <f t="shared" si="15"/>
        <v>43700</v>
      </c>
      <c r="J192" s="47">
        <f t="shared" si="15"/>
        <v>43700</v>
      </c>
      <c r="K192" s="47">
        <f t="shared" si="15"/>
        <v>19134.36</v>
      </c>
      <c r="L192" s="71">
        <f t="shared" si="9"/>
        <v>43.78572082379863</v>
      </c>
    </row>
    <row r="193" spans="1:12" ht="12.75">
      <c r="A193" s="31"/>
      <c r="B193" s="23" t="s">
        <v>146</v>
      </c>
      <c r="C193" s="14">
        <v>992</v>
      </c>
      <c r="D193" s="25" t="s">
        <v>212</v>
      </c>
      <c r="E193" s="25" t="s">
        <v>245</v>
      </c>
      <c r="F193" s="25" t="s">
        <v>246</v>
      </c>
      <c r="G193" s="25"/>
      <c r="H193" s="15"/>
      <c r="I193" s="47">
        <f t="shared" si="15"/>
        <v>43700</v>
      </c>
      <c r="J193" s="47">
        <f t="shared" si="15"/>
        <v>43700</v>
      </c>
      <c r="K193" s="47">
        <f t="shared" si="15"/>
        <v>19134.36</v>
      </c>
      <c r="L193" s="71">
        <f t="shared" si="9"/>
        <v>43.78572082379863</v>
      </c>
    </row>
    <row r="194" spans="1:12" ht="22.5">
      <c r="A194" s="31"/>
      <c r="B194" s="23" t="s">
        <v>92</v>
      </c>
      <c r="C194" s="14">
        <v>992</v>
      </c>
      <c r="D194" s="25" t="s">
        <v>212</v>
      </c>
      <c r="E194" s="25" t="s">
        <v>245</v>
      </c>
      <c r="F194" s="25" t="s">
        <v>246</v>
      </c>
      <c r="G194" s="25" t="s">
        <v>215</v>
      </c>
      <c r="H194" s="15"/>
      <c r="I194" s="47">
        <v>43700</v>
      </c>
      <c r="J194" s="47">
        <v>43700</v>
      </c>
      <c r="K194" s="47">
        <v>19134.36</v>
      </c>
      <c r="L194" s="71">
        <f t="shared" si="9"/>
        <v>43.78572082379863</v>
      </c>
    </row>
    <row r="195" spans="1:12" ht="22.5" hidden="1">
      <c r="A195" s="31"/>
      <c r="B195" s="23" t="s">
        <v>93</v>
      </c>
      <c r="C195" s="14">
        <v>200</v>
      </c>
      <c r="D195" s="25"/>
      <c r="E195" s="25"/>
      <c r="F195" s="25"/>
      <c r="G195" s="25"/>
      <c r="H195" s="15"/>
      <c r="I195" s="47">
        <v>15000</v>
      </c>
      <c r="J195" s="47">
        <f aca="true" t="shared" si="16" ref="J195:J202">I195</f>
        <v>15000</v>
      </c>
      <c r="K195" s="47" t="s">
        <v>90</v>
      </c>
      <c r="L195" s="71" t="e">
        <f t="shared" si="9"/>
        <v>#VALUE!</v>
      </c>
    </row>
    <row r="196" spans="1:12" ht="22.5" hidden="1">
      <c r="A196" s="31"/>
      <c r="B196" s="23" t="s">
        <v>94</v>
      </c>
      <c r="C196" s="14">
        <v>200</v>
      </c>
      <c r="D196" s="25"/>
      <c r="E196" s="25"/>
      <c r="F196" s="25"/>
      <c r="G196" s="25"/>
      <c r="H196" s="15"/>
      <c r="I196" s="47">
        <v>15000</v>
      </c>
      <c r="J196" s="47">
        <f t="shared" si="16"/>
        <v>15000</v>
      </c>
      <c r="K196" s="47" t="s">
        <v>90</v>
      </c>
      <c r="L196" s="71" t="e">
        <f t="shared" si="9"/>
        <v>#VALUE!</v>
      </c>
    </row>
    <row r="197" spans="1:12" ht="12.75" hidden="1">
      <c r="A197" s="31"/>
      <c r="B197" s="23" t="s">
        <v>84</v>
      </c>
      <c r="C197" s="14">
        <v>200</v>
      </c>
      <c r="D197" s="25"/>
      <c r="E197" s="25"/>
      <c r="F197" s="25"/>
      <c r="G197" s="25"/>
      <c r="H197" s="15"/>
      <c r="I197" s="47">
        <v>15000</v>
      </c>
      <c r="J197" s="47">
        <f t="shared" si="16"/>
        <v>15000</v>
      </c>
      <c r="K197" s="47" t="s">
        <v>90</v>
      </c>
      <c r="L197" s="71" t="e">
        <f t="shared" si="9"/>
        <v>#VALUE!</v>
      </c>
    </row>
    <row r="198" spans="1:12" ht="12.75" hidden="1">
      <c r="A198" s="31"/>
      <c r="B198" s="23" t="s">
        <v>95</v>
      </c>
      <c r="C198" s="14">
        <v>200</v>
      </c>
      <c r="D198" s="25"/>
      <c r="E198" s="25"/>
      <c r="F198" s="25"/>
      <c r="G198" s="25"/>
      <c r="H198" s="15"/>
      <c r="I198" s="47">
        <v>15000</v>
      </c>
      <c r="J198" s="47">
        <f t="shared" si="16"/>
        <v>15000</v>
      </c>
      <c r="K198" s="47" t="s">
        <v>90</v>
      </c>
      <c r="L198" s="71" t="e">
        <f t="shared" si="9"/>
        <v>#VALUE!</v>
      </c>
    </row>
    <row r="199" spans="1:12" ht="12.75" hidden="1">
      <c r="A199" s="31"/>
      <c r="B199" s="23" t="s">
        <v>99</v>
      </c>
      <c r="C199" s="14">
        <v>200</v>
      </c>
      <c r="D199" s="25"/>
      <c r="E199" s="25"/>
      <c r="F199" s="25"/>
      <c r="G199" s="25"/>
      <c r="H199" s="15"/>
      <c r="I199" s="47">
        <v>15000</v>
      </c>
      <c r="J199" s="47">
        <f t="shared" si="16"/>
        <v>15000</v>
      </c>
      <c r="K199" s="47" t="s">
        <v>90</v>
      </c>
      <c r="L199" s="71" t="e">
        <f t="shared" si="9"/>
        <v>#VALUE!</v>
      </c>
    </row>
    <row r="200" spans="1:12" ht="33.75">
      <c r="A200" s="31"/>
      <c r="B200" s="23" t="s">
        <v>286</v>
      </c>
      <c r="C200" s="14">
        <v>992</v>
      </c>
      <c r="D200" s="25" t="s">
        <v>212</v>
      </c>
      <c r="E200" s="25" t="s">
        <v>245</v>
      </c>
      <c r="F200" s="25" t="s">
        <v>247</v>
      </c>
      <c r="G200" s="25"/>
      <c r="H200" s="15"/>
      <c r="I200" s="47">
        <v>5000</v>
      </c>
      <c r="J200" s="47">
        <f t="shared" si="16"/>
        <v>5000</v>
      </c>
      <c r="K200" s="47">
        <v>5000</v>
      </c>
      <c r="L200" s="71">
        <f t="shared" si="9"/>
        <v>100</v>
      </c>
    </row>
    <row r="201" spans="1:12" ht="12.75">
      <c r="A201" s="31"/>
      <c r="B201" s="23" t="s">
        <v>79</v>
      </c>
      <c r="C201" s="14">
        <v>992</v>
      </c>
      <c r="D201" s="25" t="s">
        <v>212</v>
      </c>
      <c r="E201" s="25" t="s">
        <v>245</v>
      </c>
      <c r="F201" s="25" t="s">
        <v>248</v>
      </c>
      <c r="G201" s="25"/>
      <c r="H201" s="15"/>
      <c r="I201" s="47">
        <v>5000</v>
      </c>
      <c r="J201" s="47">
        <f t="shared" si="16"/>
        <v>5000</v>
      </c>
      <c r="K201" s="47">
        <v>5000</v>
      </c>
      <c r="L201" s="71">
        <f t="shared" si="9"/>
        <v>100</v>
      </c>
    </row>
    <row r="202" spans="1:12" ht="12.75">
      <c r="A202" s="31"/>
      <c r="B202" s="23" t="s">
        <v>147</v>
      </c>
      <c r="C202" s="14">
        <v>992</v>
      </c>
      <c r="D202" s="25" t="s">
        <v>212</v>
      </c>
      <c r="E202" s="25" t="s">
        <v>245</v>
      </c>
      <c r="F202" s="25" t="s">
        <v>249</v>
      </c>
      <c r="G202" s="25"/>
      <c r="H202" s="15"/>
      <c r="I202" s="47">
        <v>5000</v>
      </c>
      <c r="J202" s="47">
        <f t="shared" si="16"/>
        <v>5000</v>
      </c>
      <c r="K202" s="47">
        <v>5000</v>
      </c>
      <c r="L202" s="71">
        <f t="shared" si="9"/>
        <v>100</v>
      </c>
    </row>
    <row r="203" spans="1:12" ht="22.5">
      <c r="A203" s="31"/>
      <c r="B203" s="23" t="s">
        <v>92</v>
      </c>
      <c r="C203" s="14">
        <v>992</v>
      </c>
      <c r="D203" s="25" t="s">
        <v>212</v>
      </c>
      <c r="E203" s="25" t="s">
        <v>245</v>
      </c>
      <c r="F203" s="25" t="s">
        <v>249</v>
      </c>
      <c r="G203" s="25" t="s">
        <v>215</v>
      </c>
      <c r="H203" s="15"/>
      <c r="I203" s="47">
        <v>5000</v>
      </c>
      <c r="J203" s="47">
        <f aca="true" t="shared" si="17" ref="J203:J266">I203</f>
        <v>5000</v>
      </c>
      <c r="K203" s="47">
        <v>5000</v>
      </c>
      <c r="L203" s="71">
        <f aca="true" t="shared" si="18" ref="L203:L266">(K203/J203)*100</f>
        <v>100</v>
      </c>
    </row>
    <row r="204" spans="1:12" ht="22.5" hidden="1">
      <c r="A204" s="31"/>
      <c r="B204" s="23" t="s">
        <v>93</v>
      </c>
      <c r="C204" s="14">
        <v>200</v>
      </c>
      <c r="D204" s="25"/>
      <c r="E204" s="25"/>
      <c r="F204" s="25"/>
      <c r="G204" s="25"/>
      <c r="H204" s="15"/>
      <c r="I204" s="47">
        <v>5000</v>
      </c>
      <c r="J204" s="104">
        <f t="shared" si="17"/>
        <v>5000</v>
      </c>
      <c r="K204" s="47">
        <v>5000</v>
      </c>
      <c r="L204" s="105">
        <f t="shared" si="18"/>
        <v>100</v>
      </c>
    </row>
    <row r="205" spans="1:12" ht="22.5" hidden="1">
      <c r="A205" s="31"/>
      <c r="B205" s="23" t="s">
        <v>94</v>
      </c>
      <c r="C205" s="14">
        <v>200</v>
      </c>
      <c r="D205" s="25"/>
      <c r="E205" s="25"/>
      <c r="F205" s="25"/>
      <c r="G205" s="25"/>
      <c r="H205" s="15"/>
      <c r="I205" s="47">
        <v>5000</v>
      </c>
      <c r="J205" s="104">
        <f t="shared" si="17"/>
        <v>5000</v>
      </c>
      <c r="K205" s="47">
        <v>5000</v>
      </c>
      <c r="L205" s="105">
        <f t="shared" si="18"/>
        <v>100</v>
      </c>
    </row>
    <row r="206" spans="1:12" ht="12.75" hidden="1">
      <c r="A206" s="31"/>
      <c r="B206" s="23" t="s">
        <v>100</v>
      </c>
      <c r="C206" s="14">
        <v>200</v>
      </c>
      <c r="D206" s="25"/>
      <c r="E206" s="25"/>
      <c r="F206" s="25"/>
      <c r="G206" s="25"/>
      <c r="H206" s="15"/>
      <c r="I206" s="47">
        <v>5000</v>
      </c>
      <c r="J206" s="104">
        <f t="shared" si="17"/>
        <v>5000</v>
      </c>
      <c r="K206" s="47">
        <v>5000</v>
      </c>
      <c r="L206" s="105">
        <f t="shared" si="18"/>
        <v>100</v>
      </c>
    </row>
    <row r="207" spans="1:12" ht="12.75" hidden="1">
      <c r="A207" s="31"/>
      <c r="B207" s="23" t="s">
        <v>101</v>
      </c>
      <c r="C207" s="14">
        <v>200</v>
      </c>
      <c r="D207" s="25"/>
      <c r="E207" s="25"/>
      <c r="F207" s="25"/>
      <c r="G207" s="25"/>
      <c r="H207" s="15"/>
      <c r="I207" s="47">
        <v>5000</v>
      </c>
      <c r="J207" s="104">
        <f t="shared" si="17"/>
        <v>5000</v>
      </c>
      <c r="K207" s="47">
        <v>5000</v>
      </c>
      <c r="L207" s="105">
        <f t="shared" si="18"/>
        <v>100</v>
      </c>
    </row>
    <row r="208" spans="1:12" s="48" customFormat="1" ht="12.75">
      <c r="A208" s="75">
        <v>6</v>
      </c>
      <c r="B208" s="76" t="s">
        <v>148</v>
      </c>
      <c r="C208" s="77">
        <v>992</v>
      </c>
      <c r="D208" s="78" t="s">
        <v>250</v>
      </c>
      <c r="E208" s="78"/>
      <c r="F208" s="78"/>
      <c r="G208" s="78"/>
      <c r="H208" s="79"/>
      <c r="I208" s="104">
        <f>I209+I219</f>
        <v>396168.62</v>
      </c>
      <c r="J208" s="104">
        <f>J209+J219</f>
        <v>396168.62</v>
      </c>
      <c r="K208" s="104">
        <f>K209+K219</f>
        <v>394629.12</v>
      </c>
      <c r="L208" s="105">
        <f t="shared" si="18"/>
        <v>99.61140284154763</v>
      </c>
    </row>
    <row r="209" spans="1:12" ht="12.75" hidden="1">
      <c r="A209" s="31"/>
      <c r="B209" s="23" t="s">
        <v>149</v>
      </c>
      <c r="C209" s="14">
        <v>992</v>
      </c>
      <c r="D209" s="25" t="s">
        <v>250</v>
      </c>
      <c r="E209" s="25" t="s">
        <v>211</v>
      </c>
      <c r="F209" s="25"/>
      <c r="G209" s="25"/>
      <c r="H209" s="15"/>
      <c r="I209" s="47">
        <v>0</v>
      </c>
      <c r="J209" s="47">
        <f>J210</f>
        <v>0</v>
      </c>
      <c r="K209" s="47">
        <v>0</v>
      </c>
      <c r="L209" s="71">
        <v>0</v>
      </c>
    </row>
    <row r="210" spans="1:12" ht="33.75" hidden="1">
      <c r="A210" s="31"/>
      <c r="B210" s="23" t="s">
        <v>287</v>
      </c>
      <c r="C210" s="14">
        <v>992</v>
      </c>
      <c r="D210" s="25" t="s">
        <v>250</v>
      </c>
      <c r="E210" s="25" t="s">
        <v>211</v>
      </c>
      <c r="F210" s="25" t="s">
        <v>251</v>
      </c>
      <c r="G210" s="25"/>
      <c r="H210" s="15"/>
      <c r="I210" s="47">
        <v>0</v>
      </c>
      <c r="J210" s="47">
        <f>J211</f>
        <v>0</v>
      </c>
      <c r="K210" s="47">
        <v>0</v>
      </c>
      <c r="L210" s="71">
        <v>0</v>
      </c>
    </row>
    <row r="211" spans="1:12" ht="12.75" hidden="1">
      <c r="A211" s="31"/>
      <c r="B211" s="23" t="s">
        <v>79</v>
      </c>
      <c r="C211" s="14">
        <v>992</v>
      </c>
      <c r="D211" s="25" t="s">
        <v>250</v>
      </c>
      <c r="E211" s="25" t="s">
        <v>211</v>
      </c>
      <c r="F211" s="25" t="s">
        <v>252</v>
      </c>
      <c r="G211" s="25"/>
      <c r="H211" s="15"/>
      <c r="I211" s="47">
        <v>0</v>
      </c>
      <c r="J211" s="47">
        <f>J212</f>
        <v>0</v>
      </c>
      <c r="K211" s="47">
        <v>0</v>
      </c>
      <c r="L211" s="71">
        <v>0</v>
      </c>
    </row>
    <row r="212" spans="1:12" ht="12.75" hidden="1">
      <c r="A212" s="31"/>
      <c r="B212" s="23" t="s">
        <v>150</v>
      </c>
      <c r="C212" s="14">
        <v>992</v>
      </c>
      <c r="D212" s="25" t="s">
        <v>250</v>
      </c>
      <c r="E212" s="25" t="s">
        <v>211</v>
      </c>
      <c r="F212" s="25" t="s">
        <v>253</v>
      </c>
      <c r="G212" s="25"/>
      <c r="H212" s="15"/>
      <c r="I212" s="47">
        <f>I213</f>
        <v>0</v>
      </c>
      <c r="J212" s="47">
        <f>J213</f>
        <v>0</v>
      </c>
      <c r="K212" s="47">
        <v>0</v>
      </c>
      <c r="L212" s="71">
        <v>0</v>
      </c>
    </row>
    <row r="213" spans="1:12" ht="22.5" hidden="1">
      <c r="A213" s="31"/>
      <c r="B213" s="23" t="s">
        <v>92</v>
      </c>
      <c r="C213" s="14">
        <v>992</v>
      </c>
      <c r="D213" s="25" t="s">
        <v>250</v>
      </c>
      <c r="E213" s="25" t="s">
        <v>211</v>
      </c>
      <c r="F213" s="25" t="s">
        <v>253</v>
      </c>
      <c r="G213" s="25" t="s">
        <v>215</v>
      </c>
      <c r="H213" s="15"/>
      <c r="I213" s="47">
        <v>0</v>
      </c>
      <c r="J213" s="47">
        <v>0</v>
      </c>
      <c r="K213" s="47">
        <v>0</v>
      </c>
      <c r="L213" s="71">
        <v>0</v>
      </c>
    </row>
    <row r="214" spans="1:12" ht="22.5" hidden="1">
      <c r="A214" s="31"/>
      <c r="B214" s="23" t="s">
        <v>93</v>
      </c>
      <c r="C214" s="14">
        <v>200</v>
      </c>
      <c r="D214" s="25"/>
      <c r="E214" s="25"/>
      <c r="F214" s="25"/>
      <c r="G214" s="25"/>
      <c r="H214" s="15"/>
      <c r="I214" s="47">
        <v>60000</v>
      </c>
      <c r="J214" s="47">
        <f t="shared" si="17"/>
        <v>60000</v>
      </c>
      <c r="K214" s="47" t="s">
        <v>90</v>
      </c>
      <c r="L214" s="71" t="e">
        <f t="shared" si="18"/>
        <v>#VALUE!</v>
      </c>
    </row>
    <row r="215" spans="1:12" ht="22.5" hidden="1">
      <c r="A215" s="31"/>
      <c r="B215" s="23" t="s">
        <v>94</v>
      </c>
      <c r="C215" s="14">
        <v>200</v>
      </c>
      <c r="D215" s="25"/>
      <c r="E215" s="25"/>
      <c r="F215" s="25"/>
      <c r="G215" s="25"/>
      <c r="H215" s="15"/>
      <c r="I215" s="47">
        <v>60000</v>
      </c>
      <c r="J215" s="47">
        <f t="shared" si="17"/>
        <v>60000</v>
      </c>
      <c r="K215" s="47" t="s">
        <v>90</v>
      </c>
      <c r="L215" s="71" t="e">
        <f t="shared" si="18"/>
        <v>#VALUE!</v>
      </c>
    </row>
    <row r="216" spans="1:12" ht="12.75" hidden="1">
      <c r="A216" s="31"/>
      <c r="B216" s="23" t="s">
        <v>84</v>
      </c>
      <c r="C216" s="14">
        <v>200</v>
      </c>
      <c r="D216" s="25"/>
      <c r="E216" s="25"/>
      <c r="F216" s="25"/>
      <c r="G216" s="25"/>
      <c r="H216" s="15"/>
      <c r="I216" s="47">
        <v>60000</v>
      </c>
      <c r="J216" s="47">
        <f t="shared" si="17"/>
        <v>60000</v>
      </c>
      <c r="K216" s="47" t="s">
        <v>90</v>
      </c>
      <c r="L216" s="71" t="e">
        <f t="shared" si="18"/>
        <v>#VALUE!</v>
      </c>
    </row>
    <row r="217" spans="1:12" ht="12.75" hidden="1">
      <c r="A217" s="31"/>
      <c r="B217" s="23" t="s">
        <v>95</v>
      </c>
      <c r="C217" s="14">
        <v>200</v>
      </c>
      <c r="D217" s="25"/>
      <c r="E217" s="25"/>
      <c r="F217" s="25"/>
      <c r="G217" s="25"/>
      <c r="H217" s="15"/>
      <c r="I217" s="47">
        <v>60000</v>
      </c>
      <c r="J217" s="47">
        <f t="shared" si="17"/>
        <v>60000</v>
      </c>
      <c r="K217" s="47" t="s">
        <v>90</v>
      </c>
      <c r="L217" s="71" t="e">
        <f t="shared" si="18"/>
        <v>#VALUE!</v>
      </c>
    </row>
    <row r="218" spans="1:12" ht="12.75" hidden="1">
      <c r="A218" s="31"/>
      <c r="B218" s="23" t="s">
        <v>99</v>
      </c>
      <c r="C218" s="14">
        <v>200</v>
      </c>
      <c r="D218" s="25"/>
      <c r="E218" s="25"/>
      <c r="F218" s="25"/>
      <c r="G218" s="25"/>
      <c r="H218" s="15"/>
      <c r="I218" s="47">
        <v>60000</v>
      </c>
      <c r="J218" s="47">
        <f t="shared" si="17"/>
        <v>60000</v>
      </c>
      <c r="K218" s="47" t="s">
        <v>90</v>
      </c>
      <c r="L218" s="71" t="e">
        <f t="shared" si="18"/>
        <v>#VALUE!</v>
      </c>
    </row>
    <row r="219" spans="1:12" ht="12.75">
      <c r="A219" s="31"/>
      <c r="B219" s="23" t="s">
        <v>151</v>
      </c>
      <c r="C219" s="14">
        <v>992</v>
      </c>
      <c r="D219" s="25" t="s">
        <v>250</v>
      </c>
      <c r="E219" s="25" t="s">
        <v>233</v>
      </c>
      <c r="F219" s="25"/>
      <c r="G219" s="25"/>
      <c r="H219" s="15"/>
      <c r="I219" s="47">
        <f aca="true" t="shared" si="19" ref="I219:K220">I220</f>
        <v>396168.62</v>
      </c>
      <c r="J219" s="47">
        <f t="shared" si="19"/>
        <v>396168.62</v>
      </c>
      <c r="K219" s="47">
        <f t="shared" si="19"/>
        <v>394629.12</v>
      </c>
      <c r="L219" s="71">
        <f t="shared" si="18"/>
        <v>99.61140284154763</v>
      </c>
    </row>
    <row r="220" spans="1:12" ht="33.75">
      <c r="A220" s="31"/>
      <c r="B220" s="23" t="s">
        <v>287</v>
      </c>
      <c r="C220" s="14">
        <v>992</v>
      </c>
      <c r="D220" s="25" t="s">
        <v>250</v>
      </c>
      <c r="E220" s="25" t="s">
        <v>233</v>
      </c>
      <c r="F220" s="25" t="s">
        <v>251</v>
      </c>
      <c r="G220" s="25"/>
      <c r="H220" s="15"/>
      <c r="I220" s="47">
        <f t="shared" si="19"/>
        <v>396168.62</v>
      </c>
      <c r="J220" s="47">
        <f t="shared" si="19"/>
        <v>396168.62</v>
      </c>
      <c r="K220" s="47">
        <f t="shared" si="19"/>
        <v>394629.12</v>
      </c>
      <c r="L220" s="71">
        <f t="shared" si="18"/>
        <v>99.61140284154763</v>
      </c>
    </row>
    <row r="221" spans="1:12" ht="12.75">
      <c r="A221" s="31"/>
      <c r="B221" s="23" t="s">
        <v>79</v>
      </c>
      <c r="C221" s="14">
        <v>992</v>
      </c>
      <c r="D221" s="25" t="s">
        <v>250</v>
      </c>
      <c r="E221" s="25" t="s">
        <v>233</v>
      </c>
      <c r="F221" s="25" t="s">
        <v>252</v>
      </c>
      <c r="G221" s="25"/>
      <c r="H221" s="15"/>
      <c r="I221" s="47">
        <f>I222+I230</f>
        <v>396168.62</v>
      </c>
      <c r="J221" s="47">
        <f>J222+J230</f>
        <v>396168.62</v>
      </c>
      <c r="K221" s="47">
        <f>K222+K230</f>
        <v>394629.12</v>
      </c>
      <c r="L221" s="71">
        <f t="shared" si="18"/>
        <v>99.61140284154763</v>
      </c>
    </row>
    <row r="222" spans="1:12" ht="12.75">
      <c r="A222" s="31"/>
      <c r="B222" s="23" t="s">
        <v>152</v>
      </c>
      <c r="C222" s="14">
        <v>992</v>
      </c>
      <c r="D222" s="25" t="s">
        <v>250</v>
      </c>
      <c r="E222" s="25" t="s">
        <v>233</v>
      </c>
      <c r="F222" s="25" t="s">
        <v>254</v>
      </c>
      <c r="G222" s="25"/>
      <c r="H222" s="15"/>
      <c r="I222" s="47">
        <f>I223</f>
        <v>261668.62</v>
      </c>
      <c r="J222" s="47">
        <f>J223</f>
        <v>261668.62</v>
      </c>
      <c r="K222" s="47">
        <f>K223</f>
        <v>261201.85</v>
      </c>
      <c r="L222" s="71">
        <f t="shared" si="18"/>
        <v>99.82161789212631</v>
      </c>
    </row>
    <row r="223" spans="1:12" ht="22.5">
      <c r="A223" s="31"/>
      <c r="B223" s="23" t="s">
        <v>92</v>
      </c>
      <c r="C223" s="14">
        <v>992</v>
      </c>
      <c r="D223" s="25" t="s">
        <v>250</v>
      </c>
      <c r="E223" s="25" t="s">
        <v>233</v>
      </c>
      <c r="F223" s="25" t="s">
        <v>254</v>
      </c>
      <c r="G223" s="25" t="s">
        <v>215</v>
      </c>
      <c r="H223" s="15"/>
      <c r="I223" s="47">
        <v>261668.62</v>
      </c>
      <c r="J223" s="47">
        <v>261668.62</v>
      </c>
      <c r="K223" s="47">
        <v>261201.85</v>
      </c>
      <c r="L223" s="71">
        <f t="shared" si="18"/>
        <v>99.82161789212631</v>
      </c>
    </row>
    <row r="224" spans="1:12" ht="22.5" hidden="1">
      <c r="A224" s="31"/>
      <c r="B224" s="23" t="s">
        <v>93</v>
      </c>
      <c r="C224" s="14">
        <v>200</v>
      </c>
      <c r="D224" s="25"/>
      <c r="E224" s="25"/>
      <c r="F224" s="25"/>
      <c r="G224" s="25"/>
      <c r="H224" s="15"/>
      <c r="I224" s="47">
        <v>200568.62</v>
      </c>
      <c r="J224" s="47">
        <f t="shared" si="17"/>
        <v>200568.62</v>
      </c>
      <c r="K224" s="47">
        <v>66760.58</v>
      </c>
      <c r="L224" s="71">
        <f t="shared" si="18"/>
        <v>33.285655552698124</v>
      </c>
    </row>
    <row r="225" spans="1:12" ht="22.5" hidden="1">
      <c r="A225" s="31"/>
      <c r="B225" s="23" t="s">
        <v>94</v>
      </c>
      <c r="C225" s="14">
        <v>200</v>
      </c>
      <c r="D225" s="25"/>
      <c r="E225" s="25"/>
      <c r="F225" s="25"/>
      <c r="G225" s="25"/>
      <c r="H225" s="15"/>
      <c r="I225" s="47">
        <v>200568.62</v>
      </c>
      <c r="J225" s="47">
        <f t="shared" si="17"/>
        <v>200568.62</v>
      </c>
      <c r="K225" s="47">
        <v>66760.58</v>
      </c>
      <c r="L225" s="71">
        <f t="shared" si="18"/>
        <v>33.285655552698124</v>
      </c>
    </row>
    <row r="226" spans="1:12" ht="12.75" hidden="1">
      <c r="A226" s="31"/>
      <c r="B226" s="23" t="s">
        <v>84</v>
      </c>
      <c r="C226" s="14">
        <v>200</v>
      </c>
      <c r="D226" s="25"/>
      <c r="E226" s="25"/>
      <c r="F226" s="25"/>
      <c r="G226" s="25"/>
      <c r="H226" s="15"/>
      <c r="I226" s="47">
        <v>200568.62</v>
      </c>
      <c r="J226" s="47">
        <f t="shared" si="17"/>
        <v>200568.62</v>
      </c>
      <c r="K226" s="47">
        <v>66760.58</v>
      </c>
      <c r="L226" s="71">
        <f t="shared" si="18"/>
        <v>33.285655552698124</v>
      </c>
    </row>
    <row r="227" spans="1:12" ht="12.75" hidden="1">
      <c r="A227" s="31"/>
      <c r="B227" s="23" t="s">
        <v>95</v>
      </c>
      <c r="C227" s="14">
        <v>200</v>
      </c>
      <c r="D227" s="25"/>
      <c r="E227" s="25"/>
      <c r="F227" s="25"/>
      <c r="G227" s="25"/>
      <c r="H227" s="15"/>
      <c r="I227" s="47">
        <v>200568.62</v>
      </c>
      <c r="J227" s="47">
        <f t="shared" si="17"/>
        <v>200568.62</v>
      </c>
      <c r="K227" s="47">
        <v>66760.58</v>
      </c>
      <c r="L227" s="71">
        <f t="shared" si="18"/>
        <v>33.285655552698124</v>
      </c>
    </row>
    <row r="228" spans="1:12" ht="12.75" hidden="1">
      <c r="A228" s="31"/>
      <c r="B228" s="23" t="s">
        <v>97</v>
      </c>
      <c r="C228" s="14">
        <v>200</v>
      </c>
      <c r="D228" s="25"/>
      <c r="E228" s="25"/>
      <c r="F228" s="25"/>
      <c r="G228" s="25"/>
      <c r="H228" s="15"/>
      <c r="I228" s="47">
        <v>142568.62</v>
      </c>
      <c r="J228" s="47">
        <f t="shared" si="17"/>
        <v>142568.62</v>
      </c>
      <c r="K228" s="47">
        <v>37788.58</v>
      </c>
      <c r="L228" s="71">
        <f t="shared" si="18"/>
        <v>26.505538175230992</v>
      </c>
    </row>
    <row r="229" spans="1:12" ht="12.75" hidden="1">
      <c r="A229" s="31"/>
      <c r="B229" s="23" t="s">
        <v>98</v>
      </c>
      <c r="C229" s="14">
        <v>200</v>
      </c>
      <c r="D229" s="25"/>
      <c r="E229" s="25"/>
      <c r="F229" s="25"/>
      <c r="G229" s="25"/>
      <c r="H229" s="15"/>
      <c r="I229" s="47">
        <v>58000</v>
      </c>
      <c r="J229" s="47">
        <f t="shared" si="17"/>
        <v>58000</v>
      </c>
      <c r="K229" s="47">
        <v>28972</v>
      </c>
      <c r="L229" s="71">
        <f t="shared" si="18"/>
        <v>49.95172413793104</v>
      </c>
    </row>
    <row r="230" spans="1:12" ht="12.75">
      <c r="A230" s="31"/>
      <c r="B230" s="23" t="s">
        <v>153</v>
      </c>
      <c r="C230" s="14">
        <v>992</v>
      </c>
      <c r="D230" s="25" t="s">
        <v>250</v>
      </c>
      <c r="E230" s="25" t="s">
        <v>233</v>
      </c>
      <c r="F230" s="25" t="s">
        <v>255</v>
      </c>
      <c r="G230" s="25"/>
      <c r="H230" s="15"/>
      <c r="I230" s="47">
        <f>I231</f>
        <v>134500</v>
      </c>
      <c r="J230" s="47">
        <f>J231</f>
        <v>134500</v>
      </c>
      <c r="K230" s="47">
        <f>K231</f>
        <v>133427.27</v>
      </c>
      <c r="L230" s="71">
        <f t="shared" si="18"/>
        <v>99.20243122676578</v>
      </c>
    </row>
    <row r="231" spans="1:12" ht="22.5">
      <c r="A231" s="31"/>
      <c r="B231" s="23" t="s">
        <v>92</v>
      </c>
      <c r="C231" s="14">
        <v>992</v>
      </c>
      <c r="D231" s="25" t="s">
        <v>250</v>
      </c>
      <c r="E231" s="25" t="s">
        <v>233</v>
      </c>
      <c r="F231" s="25" t="s">
        <v>255</v>
      </c>
      <c r="G231" s="25" t="s">
        <v>215</v>
      </c>
      <c r="H231" s="15"/>
      <c r="I231" s="47">
        <v>134500</v>
      </c>
      <c r="J231" s="47">
        <v>134500</v>
      </c>
      <c r="K231" s="47">
        <v>133427.27</v>
      </c>
      <c r="L231" s="71">
        <f t="shared" si="18"/>
        <v>99.20243122676578</v>
      </c>
    </row>
    <row r="232" spans="1:12" ht="22.5" hidden="1">
      <c r="A232" s="31"/>
      <c r="B232" s="23" t="s">
        <v>93</v>
      </c>
      <c r="C232" s="14">
        <v>200</v>
      </c>
      <c r="D232" s="25"/>
      <c r="E232" s="25"/>
      <c r="F232" s="25"/>
      <c r="G232" s="25"/>
      <c r="H232" s="15"/>
      <c r="I232" s="47">
        <v>99000</v>
      </c>
      <c r="J232" s="104">
        <f t="shared" si="17"/>
        <v>99000</v>
      </c>
      <c r="K232" s="47">
        <v>21706.88</v>
      </c>
      <c r="L232" s="105">
        <f t="shared" si="18"/>
        <v>21.926141414141416</v>
      </c>
    </row>
    <row r="233" spans="1:12" ht="22.5" hidden="1">
      <c r="A233" s="31"/>
      <c r="B233" s="23" t="s">
        <v>94</v>
      </c>
      <c r="C233" s="14">
        <v>200</v>
      </c>
      <c r="D233" s="25"/>
      <c r="E233" s="25"/>
      <c r="F233" s="25"/>
      <c r="G233" s="25"/>
      <c r="H233" s="15"/>
      <c r="I233" s="47">
        <v>99000</v>
      </c>
      <c r="J233" s="104">
        <f t="shared" si="17"/>
        <v>99000</v>
      </c>
      <c r="K233" s="47">
        <v>21706.88</v>
      </c>
      <c r="L233" s="105">
        <f t="shared" si="18"/>
        <v>21.926141414141416</v>
      </c>
    </row>
    <row r="234" spans="1:12" ht="12.75" hidden="1">
      <c r="A234" s="31"/>
      <c r="B234" s="23" t="s">
        <v>84</v>
      </c>
      <c r="C234" s="14">
        <v>200</v>
      </c>
      <c r="D234" s="25"/>
      <c r="E234" s="25"/>
      <c r="F234" s="25"/>
      <c r="G234" s="25"/>
      <c r="H234" s="15"/>
      <c r="I234" s="47">
        <v>99000</v>
      </c>
      <c r="J234" s="104">
        <f t="shared" si="17"/>
        <v>99000</v>
      </c>
      <c r="K234" s="47">
        <v>21706.88</v>
      </c>
      <c r="L234" s="105">
        <f t="shared" si="18"/>
        <v>21.926141414141416</v>
      </c>
    </row>
    <row r="235" spans="1:12" ht="12.75" hidden="1">
      <c r="A235" s="31"/>
      <c r="B235" s="23" t="s">
        <v>95</v>
      </c>
      <c r="C235" s="14">
        <v>200</v>
      </c>
      <c r="D235" s="25"/>
      <c r="E235" s="25"/>
      <c r="F235" s="25"/>
      <c r="G235" s="25"/>
      <c r="H235" s="15"/>
      <c r="I235" s="47">
        <v>99000</v>
      </c>
      <c r="J235" s="104">
        <f t="shared" si="17"/>
        <v>99000</v>
      </c>
      <c r="K235" s="47">
        <v>21706.88</v>
      </c>
      <c r="L235" s="105">
        <f t="shared" si="18"/>
        <v>21.926141414141416</v>
      </c>
    </row>
    <row r="236" spans="1:12" ht="12.75" hidden="1">
      <c r="A236" s="31"/>
      <c r="B236" s="23" t="s">
        <v>98</v>
      </c>
      <c r="C236" s="14">
        <v>200</v>
      </c>
      <c r="D236" s="25"/>
      <c r="E236" s="25"/>
      <c r="F236" s="25"/>
      <c r="G236" s="25"/>
      <c r="H236" s="15"/>
      <c r="I236" s="47">
        <v>99000</v>
      </c>
      <c r="J236" s="104">
        <f t="shared" si="17"/>
        <v>99000</v>
      </c>
      <c r="K236" s="47">
        <v>21706.88</v>
      </c>
      <c r="L236" s="105">
        <f t="shared" si="18"/>
        <v>21.926141414141416</v>
      </c>
    </row>
    <row r="237" spans="1:12" s="48" customFormat="1" ht="12.75">
      <c r="A237" s="75">
        <v>7</v>
      </c>
      <c r="B237" s="76" t="s">
        <v>154</v>
      </c>
      <c r="C237" s="77">
        <v>992</v>
      </c>
      <c r="D237" s="78" t="s">
        <v>256</v>
      </c>
      <c r="E237" s="78"/>
      <c r="F237" s="78"/>
      <c r="G237" s="78"/>
      <c r="H237" s="79"/>
      <c r="I237" s="104">
        <v>1000</v>
      </c>
      <c r="J237" s="104">
        <f t="shared" si="17"/>
        <v>1000</v>
      </c>
      <c r="K237" s="104">
        <v>1000</v>
      </c>
      <c r="L237" s="105">
        <f t="shared" si="18"/>
        <v>100</v>
      </c>
    </row>
    <row r="238" spans="1:12" ht="12.75">
      <c r="A238" s="31"/>
      <c r="B238" s="23" t="s">
        <v>155</v>
      </c>
      <c r="C238" s="14">
        <v>992</v>
      </c>
      <c r="D238" s="25" t="s">
        <v>256</v>
      </c>
      <c r="E238" s="25" t="s">
        <v>256</v>
      </c>
      <c r="F238" s="25"/>
      <c r="G238" s="25"/>
      <c r="H238" s="15"/>
      <c r="I238" s="47">
        <v>1000</v>
      </c>
      <c r="J238" s="47">
        <f t="shared" si="17"/>
        <v>1000</v>
      </c>
      <c r="K238" s="47">
        <v>1000</v>
      </c>
      <c r="L238" s="71">
        <f t="shared" si="18"/>
        <v>100</v>
      </c>
    </row>
    <row r="239" spans="1:12" ht="22.5">
      <c r="A239" s="31"/>
      <c r="B239" s="23" t="s">
        <v>288</v>
      </c>
      <c r="C239" s="14">
        <v>992</v>
      </c>
      <c r="D239" s="25" t="s">
        <v>256</v>
      </c>
      <c r="E239" s="25" t="s">
        <v>256</v>
      </c>
      <c r="F239" s="25" t="s">
        <v>257</v>
      </c>
      <c r="G239" s="25"/>
      <c r="H239" s="15"/>
      <c r="I239" s="47">
        <v>1000</v>
      </c>
      <c r="J239" s="47">
        <f t="shared" si="17"/>
        <v>1000</v>
      </c>
      <c r="K239" s="47">
        <v>1000</v>
      </c>
      <c r="L239" s="71">
        <f t="shared" si="18"/>
        <v>100</v>
      </c>
    </row>
    <row r="240" spans="1:12" ht="12.75">
      <c r="A240" s="31"/>
      <c r="B240" s="23" t="s">
        <v>79</v>
      </c>
      <c r="C240" s="14">
        <v>992</v>
      </c>
      <c r="D240" s="25" t="s">
        <v>256</v>
      </c>
      <c r="E240" s="25" t="s">
        <v>256</v>
      </c>
      <c r="F240" s="25" t="s">
        <v>258</v>
      </c>
      <c r="G240" s="25"/>
      <c r="H240" s="15"/>
      <c r="I240" s="47">
        <v>1000</v>
      </c>
      <c r="J240" s="47">
        <f t="shared" si="17"/>
        <v>1000</v>
      </c>
      <c r="K240" s="47">
        <v>1000</v>
      </c>
      <c r="L240" s="71">
        <f t="shared" si="18"/>
        <v>100</v>
      </c>
    </row>
    <row r="241" spans="1:12" ht="22.5">
      <c r="A241" s="31"/>
      <c r="B241" s="23" t="s">
        <v>156</v>
      </c>
      <c r="C241" s="14">
        <v>992</v>
      </c>
      <c r="D241" s="25" t="s">
        <v>256</v>
      </c>
      <c r="E241" s="25" t="s">
        <v>256</v>
      </c>
      <c r="F241" s="25" t="s">
        <v>259</v>
      </c>
      <c r="G241" s="25"/>
      <c r="H241" s="15"/>
      <c r="I241" s="47">
        <v>1000</v>
      </c>
      <c r="J241" s="47">
        <f t="shared" si="17"/>
        <v>1000</v>
      </c>
      <c r="K241" s="47">
        <v>1000</v>
      </c>
      <c r="L241" s="71">
        <f t="shared" si="18"/>
        <v>100</v>
      </c>
    </row>
    <row r="242" spans="1:12" ht="22.5">
      <c r="A242" s="31"/>
      <c r="B242" s="23" t="s">
        <v>92</v>
      </c>
      <c r="C242" s="14">
        <v>992</v>
      </c>
      <c r="D242" s="25" t="s">
        <v>256</v>
      </c>
      <c r="E242" s="25" t="s">
        <v>256</v>
      </c>
      <c r="F242" s="25" t="s">
        <v>259</v>
      </c>
      <c r="G242" s="25" t="s">
        <v>215</v>
      </c>
      <c r="H242" s="15"/>
      <c r="I242" s="47">
        <v>1000</v>
      </c>
      <c r="J242" s="47">
        <f t="shared" si="17"/>
        <v>1000</v>
      </c>
      <c r="K242" s="47">
        <v>1000</v>
      </c>
      <c r="L242" s="71">
        <f t="shared" si="18"/>
        <v>100</v>
      </c>
    </row>
    <row r="243" spans="1:12" ht="22.5" hidden="1">
      <c r="A243" s="31"/>
      <c r="B243" s="23" t="s">
        <v>93</v>
      </c>
      <c r="C243" s="14">
        <v>200</v>
      </c>
      <c r="D243" s="25"/>
      <c r="E243" s="25"/>
      <c r="F243" s="25"/>
      <c r="G243" s="25"/>
      <c r="H243" s="15"/>
      <c r="I243" s="47">
        <v>1000</v>
      </c>
      <c r="J243" s="104">
        <f t="shared" si="17"/>
        <v>1000</v>
      </c>
      <c r="K243" s="47">
        <v>1000</v>
      </c>
      <c r="L243" s="105">
        <f t="shared" si="18"/>
        <v>100</v>
      </c>
    </row>
    <row r="244" spans="1:12" ht="22.5" hidden="1">
      <c r="A244" s="31"/>
      <c r="B244" s="23" t="s">
        <v>94</v>
      </c>
      <c r="C244" s="14">
        <v>200</v>
      </c>
      <c r="D244" s="25"/>
      <c r="E244" s="25"/>
      <c r="F244" s="25"/>
      <c r="G244" s="25"/>
      <c r="H244" s="15"/>
      <c r="I244" s="47">
        <v>1000</v>
      </c>
      <c r="J244" s="104">
        <f t="shared" si="17"/>
        <v>1000</v>
      </c>
      <c r="K244" s="47">
        <v>1000</v>
      </c>
      <c r="L244" s="105">
        <f t="shared" si="18"/>
        <v>100</v>
      </c>
    </row>
    <row r="245" spans="1:12" ht="12.75" hidden="1">
      <c r="A245" s="31"/>
      <c r="B245" s="23" t="s">
        <v>100</v>
      </c>
      <c r="C245" s="14">
        <v>200</v>
      </c>
      <c r="D245" s="25"/>
      <c r="E245" s="25"/>
      <c r="F245" s="25"/>
      <c r="G245" s="25"/>
      <c r="H245" s="15"/>
      <c r="I245" s="47">
        <v>1000</v>
      </c>
      <c r="J245" s="104">
        <f t="shared" si="17"/>
        <v>1000</v>
      </c>
      <c r="K245" s="47">
        <v>1000</v>
      </c>
      <c r="L245" s="105">
        <f t="shared" si="18"/>
        <v>100</v>
      </c>
    </row>
    <row r="246" spans="1:12" ht="12.75" hidden="1">
      <c r="A246" s="31"/>
      <c r="B246" s="23" t="s">
        <v>101</v>
      </c>
      <c r="C246" s="14">
        <v>200</v>
      </c>
      <c r="D246" s="25"/>
      <c r="E246" s="25"/>
      <c r="F246" s="25"/>
      <c r="G246" s="25"/>
      <c r="H246" s="15"/>
      <c r="I246" s="47">
        <v>1000</v>
      </c>
      <c r="J246" s="104">
        <f t="shared" si="17"/>
        <v>1000</v>
      </c>
      <c r="K246" s="47">
        <v>1000</v>
      </c>
      <c r="L246" s="105">
        <f t="shared" si="18"/>
        <v>100</v>
      </c>
    </row>
    <row r="247" spans="1:12" s="48" customFormat="1" ht="12.75">
      <c r="A247" s="75">
        <v>8</v>
      </c>
      <c r="B247" s="76" t="s">
        <v>157</v>
      </c>
      <c r="C247" s="77">
        <v>992</v>
      </c>
      <c r="D247" s="78" t="s">
        <v>260</v>
      </c>
      <c r="E247" s="78"/>
      <c r="F247" s="78"/>
      <c r="G247" s="78"/>
      <c r="H247" s="79"/>
      <c r="I247" s="104">
        <f aca="true" t="shared" si="20" ref="I247:K248">I248</f>
        <v>3503182.5100000002</v>
      </c>
      <c r="J247" s="104">
        <f t="shared" si="20"/>
        <v>3503182.5100000002</v>
      </c>
      <c r="K247" s="104">
        <f t="shared" si="20"/>
        <v>3256305.62</v>
      </c>
      <c r="L247" s="105">
        <f t="shared" si="18"/>
        <v>92.95278252573829</v>
      </c>
    </row>
    <row r="248" spans="1:12" ht="12.75">
      <c r="A248" s="31"/>
      <c r="B248" s="23" t="s">
        <v>158</v>
      </c>
      <c r="C248" s="14">
        <v>992</v>
      </c>
      <c r="D248" s="25" t="s">
        <v>260</v>
      </c>
      <c r="E248" s="25" t="s">
        <v>206</v>
      </c>
      <c r="F248" s="25"/>
      <c r="G248" s="25"/>
      <c r="H248" s="15"/>
      <c r="I248" s="47">
        <f t="shared" si="20"/>
        <v>3503182.5100000002</v>
      </c>
      <c r="J248" s="47">
        <f t="shared" si="20"/>
        <v>3503182.5100000002</v>
      </c>
      <c r="K248" s="47">
        <f t="shared" si="20"/>
        <v>3256305.62</v>
      </c>
      <c r="L248" s="71">
        <f t="shared" si="18"/>
        <v>92.95278252573829</v>
      </c>
    </row>
    <row r="249" spans="1:12" ht="22.5">
      <c r="A249" s="31"/>
      <c r="B249" s="23" t="s">
        <v>289</v>
      </c>
      <c r="C249" s="14">
        <v>992</v>
      </c>
      <c r="D249" s="25" t="s">
        <v>260</v>
      </c>
      <c r="E249" s="25" t="s">
        <v>206</v>
      </c>
      <c r="F249" s="25" t="s">
        <v>261</v>
      </c>
      <c r="G249" s="25"/>
      <c r="H249" s="15"/>
      <c r="I249" s="47">
        <f>I250+I314</f>
        <v>3503182.5100000002</v>
      </c>
      <c r="J249" s="47">
        <f>J250+J314</f>
        <v>3503182.5100000002</v>
      </c>
      <c r="K249" s="47">
        <f>K250+K314</f>
        <v>3256305.62</v>
      </c>
      <c r="L249" s="71">
        <f t="shared" si="18"/>
        <v>92.95278252573829</v>
      </c>
    </row>
    <row r="250" spans="1:12" ht="22.5">
      <c r="A250" s="31"/>
      <c r="B250" s="23" t="s">
        <v>159</v>
      </c>
      <c r="C250" s="14">
        <v>992</v>
      </c>
      <c r="D250" s="25" t="s">
        <v>260</v>
      </c>
      <c r="E250" s="25" t="s">
        <v>206</v>
      </c>
      <c r="F250" s="25" t="s">
        <v>262</v>
      </c>
      <c r="G250" s="25"/>
      <c r="H250" s="15"/>
      <c r="I250" s="47">
        <f>I251+I294+I308</f>
        <v>3181547.24</v>
      </c>
      <c r="J250" s="47">
        <f>J251+J294+J308</f>
        <v>3181547.24</v>
      </c>
      <c r="K250" s="47">
        <f>K251+K294+K308</f>
        <v>2934670.35</v>
      </c>
      <c r="L250" s="71">
        <f t="shared" si="18"/>
        <v>92.2403512700946</v>
      </c>
    </row>
    <row r="251" spans="1:12" ht="37.5" customHeight="1">
      <c r="A251" s="31"/>
      <c r="B251" s="23" t="s">
        <v>160</v>
      </c>
      <c r="C251" s="14">
        <v>992</v>
      </c>
      <c r="D251" s="25" t="s">
        <v>260</v>
      </c>
      <c r="E251" s="25" t="s">
        <v>206</v>
      </c>
      <c r="F251" s="25" t="s">
        <v>263</v>
      </c>
      <c r="G251" s="25"/>
      <c r="H251" s="15"/>
      <c r="I251" s="47">
        <f>I252+I263+I283</f>
        <v>3003747.24</v>
      </c>
      <c r="J251" s="47">
        <f>J252+J263+J283</f>
        <v>3003747.24</v>
      </c>
      <c r="K251" s="47">
        <f>K252+K263+K283</f>
        <v>2758036.77</v>
      </c>
      <c r="L251" s="71">
        <f t="shared" si="18"/>
        <v>91.81986863848104</v>
      </c>
    </row>
    <row r="252" spans="1:12" ht="45">
      <c r="A252" s="31"/>
      <c r="B252" s="23" t="s">
        <v>81</v>
      </c>
      <c r="C252" s="14">
        <v>992</v>
      </c>
      <c r="D252" s="25" t="s">
        <v>260</v>
      </c>
      <c r="E252" s="25" t="s">
        <v>206</v>
      </c>
      <c r="F252" s="25" t="s">
        <v>263</v>
      </c>
      <c r="G252" s="25" t="s">
        <v>214</v>
      </c>
      <c r="H252" s="15"/>
      <c r="I252" s="47">
        <v>2420542.1</v>
      </c>
      <c r="J252" s="47">
        <f t="shared" si="17"/>
        <v>2420542.1</v>
      </c>
      <c r="K252" s="47">
        <v>2242868.39</v>
      </c>
      <c r="L252" s="71">
        <f t="shared" si="18"/>
        <v>92.6597554324711</v>
      </c>
    </row>
    <row r="253" spans="1:12" ht="12.75" hidden="1">
      <c r="A253" s="31"/>
      <c r="B253" s="23" t="s">
        <v>161</v>
      </c>
      <c r="C253" s="14">
        <v>200</v>
      </c>
      <c r="D253" s="25"/>
      <c r="E253" s="25"/>
      <c r="F253" s="25"/>
      <c r="G253" s="25"/>
      <c r="H253" s="15"/>
      <c r="I253" s="47">
        <v>2024500</v>
      </c>
      <c r="J253" s="47">
        <f t="shared" si="17"/>
        <v>2024500</v>
      </c>
      <c r="K253" s="47">
        <v>313986.34</v>
      </c>
      <c r="L253" s="71">
        <f t="shared" si="18"/>
        <v>15.509327735243271</v>
      </c>
    </row>
    <row r="254" spans="1:12" ht="12.75" hidden="1">
      <c r="A254" s="31"/>
      <c r="B254" s="23" t="s">
        <v>162</v>
      </c>
      <c r="C254" s="14">
        <v>200</v>
      </c>
      <c r="D254" s="25"/>
      <c r="E254" s="25"/>
      <c r="F254" s="25"/>
      <c r="G254" s="25"/>
      <c r="H254" s="15"/>
      <c r="I254" s="47">
        <v>2009500</v>
      </c>
      <c r="J254" s="47">
        <f t="shared" si="17"/>
        <v>2009500</v>
      </c>
      <c r="K254" s="47">
        <v>313986.34</v>
      </c>
      <c r="L254" s="71">
        <f t="shared" si="18"/>
        <v>15.625097785518788</v>
      </c>
    </row>
    <row r="255" spans="1:12" ht="12.75" hidden="1">
      <c r="A255" s="31"/>
      <c r="B255" s="23" t="s">
        <v>84</v>
      </c>
      <c r="C255" s="14">
        <v>200</v>
      </c>
      <c r="D255" s="25"/>
      <c r="E255" s="25"/>
      <c r="F255" s="25"/>
      <c r="G255" s="25"/>
      <c r="H255" s="15"/>
      <c r="I255" s="47">
        <v>2009500</v>
      </c>
      <c r="J255" s="47">
        <f t="shared" si="17"/>
        <v>2009500</v>
      </c>
      <c r="K255" s="47">
        <v>313986.34</v>
      </c>
      <c r="L255" s="71">
        <f t="shared" si="18"/>
        <v>15.625097785518788</v>
      </c>
    </row>
    <row r="256" spans="1:12" ht="12.75" hidden="1">
      <c r="A256" s="31"/>
      <c r="B256" s="23" t="s">
        <v>85</v>
      </c>
      <c r="C256" s="14">
        <v>200</v>
      </c>
      <c r="D256" s="25"/>
      <c r="E256" s="25"/>
      <c r="F256" s="25"/>
      <c r="G256" s="25"/>
      <c r="H256" s="15"/>
      <c r="I256" s="47">
        <v>2009500</v>
      </c>
      <c r="J256" s="47">
        <f t="shared" si="17"/>
        <v>2009500</v>
      </c>
      <c r="K256" s="47">
        <v>313986.34</v>
      </c>
      <c r="L256" s="71">
        <f t="shared" si="18"/>
        <v>15.625097785518788</v>
      </c>
    </row>
    <row r="257" spans="1:12" ht="12.75" hidden="1">
      <c r="A257" s="31"/>
      <c r="B257" s="23" t="s">
        <v>86</v>
      </c>
      <c r="C257" s="14">
        <v>200</v>
      </c>
      <c r="D257" s="25"/>
      <c r="E257" s="25"/>
      <c r="F257" s="25"/>
      <c r="G257" s="25"/>
      <c r="H257" s="15"/>
      <c r="I257" s="47">
        <v>1543200</v>
      </c>
      <c r="J257" s="47">
        <f t="shared" si="17"/>
        <v>1543200</v>
      </c>
      <c r="K257" s="47">
        <v>257802.04</v>
      </c>
      <c r="L257" s="71">
        <f t="shared" si="18"/>
        <v>16.705679108346295</v>
      </c>
    </row>
    <row r="258" spans="1:12" ht="12.75" hidden="1">
      <c r="A258" s="31"/>
      <c r="B258" s="23" t="s">
        <v>87</v>
      </c>
      <c r="C258" s="14">
        <v>200</v>
      </c>
      <c r="D258" s="25"/>
      <c r="E258" s="25"/>
      <c r="F258" s="25"/>
      <c r="G258" s="25"/>
      <c r="H258" s="15"/>
      <c r="I258" s="47">
        <v>466300</v>
      </c>
      <c r="J258" s="47">
        <f t="shared" si="17"/>
        <v>466300</v>
      </c>
      <c r="K258" s="47">
        <v>56184.3</v>
      </c>
      <c r="L258" s="71">
        <f t="shared" si="18"/>
        <v>12.048959897061978</v>
      </c>
    </row>
    <row r="259" spans="1:12" ht="22.5" hidden="1">
      <c r="A259" s="31"/>
      <c r="B259" s="23" t="s">
        <v>163</v>
      </c>
      <c r="C259" s="14">
        <v>200</v>
      </c>
      <c r="D259" s="25"/>
      <c r="E259" s="25"/>
      <c r="F259" s="25"/>
      <c r="G259" s="25"/>
      <c r="H259" s="15"/>
      <c r="I259" s="47">
        <v>15000</v>
      </c>
      <c r="J259" s="47">
        <f t="shared" si="17"/>
        <v>15000</v>
      </c>
      <c r="K259" s="47" t="s">
        <v>90</v>
      </c>
      <c r="L259" s="71" t="e">
        <f t="shared" si="18"/>
        <v>#VALUE!</v>
      </c>
    </row>
    <row r="260" spans="1:12" ht="12.75" hidden="1">
      <c r="A260" s="31"/>
      <c r="B260" s="23" t="s">
        <v>84</v>
      </c>
      <c r="C260" s="14">
        <v>200</v>
      </c>
      <c r="D260" s="25"/>
      <c r="E260" s="25"/>
      <c r="F260" s="25"/>
      <c r="G260" s="25"/>
      <c r="H260" s="15"/>
      <c r="I260" s="47">
        <v>15000</v>
      </c>
      <c r="J260" s="47">
        <f t="shared" si="17"/>
        <v>15000</v>
      </c>
      <c r="K260" s="47" t="s">
        <v>90</v>
      </c>
      <c r="L260" s="71" t="e">
        <f t="shared" si="18"/>
        <v>#VALUE!</v>
      </c>
    </row>
    <row r="261" spans="1:12" ht="12.75" hidden="1">
      <c r="A261" s="31"/>
      <c r="B261" s="23" t="s">
        <v>85</v>
      </c>
      <c r="C261" s="14">
        <v>200</v>
      </c>
      <c r="D261" s="25"/>
      <c r="E261" s="25"/>
      <c r="F261" s="25"/>
      <c r="G261" s="25"/>
      <c r="H261" s="15"/>
      <c r="I261" s="47">
        <v>15000</v>
      </c>
      <c r="J261" s="47">
        <f t="shared" si="17"/>
        <v>15000</v>
      </c>
      <c r="K261" s="47" t="s">
        <v>90</v>
      </c>
      <c r="L261" s="71" t="e">
        <f t="shared" si="18"/>
        <v>#VALUE!</v>
      </c>
    </row>
    <row r="262" spans="1:12" ht="12.75" hidden="1">
      <c r="A262" s="31"/>
      <c r="B262" s="23" t="s">
        <v>91</v>
      </c>
      <c r="C262" s="14">
        <v>200</v>
      </c>
      <c r="D262" s="25"/>
      <c r="E262" s="25"/>
      <c r="F262" s="25"/>
      <c r="G262" s="25"/>
      <c r="H262" s="15"/>
      <c r="I262" s="47">
        <v>15000</v>
      </c>
      <c r="J262" s="47">
        <f t="shared" si="17"/>
        <v>15000</v>
      </c>
      <c r="K262" s="47" t="s">
        <v>90</v>
      </c>
      <c r="L262" s="71" t="e">
        <f t="shared" si="18"/>
        <v>#VALUE!</v>
      </c>
    </row>
    <row r="263" spans="1:12" ht="22.5">
      <c r="A263" s="31"/>
      <c r="B263" s="23" t="s">
        <v>92</v>
      </c>
      <c r="C263" s="14">
        <v>992</v>
      </c>
      <c r="D263" s="25" t="s">
        <v>260</v>
      </c>
      <c r="E263" s="25" t="s">
        <v>206</v>
      </c>
      <c r="F263" s="25" t="s">
        <v>263</v>
      </c>
      <c r="G263" s="25" t="s">
        <v>215</v>
      </c>
      <c r="H263" s="15"/>
      <c r="I263" s="47">
        <v>568405.14</v>
      </c>
      <c r="J263" s="47">
        <v>568405.14</v>
      </c>
      <c r="K263" s="47">
        <v>500442.38</v>
      </c>
      <c r="L263" s="71">
        <f t="shared" si="18"/>
        <v>88.04325379605118</v>
      </c>
    </row>
    <row r="264" spans="1:12" ht="22.5" hidden="1">
      <c r="A264" s="31"/>
      <c r="B264" s="23" t="s">
        <v>93</v>
      </c>
      <c r="C264" s="14">
        <v>200</v>
      </c>
      <c r="D264" s="25"/>
      <c r="E264" s="25"/>
      <c r="F264" s="25"/>
      <c r="G264" s="25"/>
      <c r="H264" s="15"/>
      <c r="I264" s="47">
        <v>301944.22</v>
      </c>
      <c r="J264" s="47">
        <f t="shared" si="17"/>
        <v>301944.22</v>
      </c>
      <c r="K264" s="47">
        <v>98450.62</v>
      </c>
      <c r="L264" s="71">
        <f t="shared" si="18"/>
        <v>32.6055653590587</v>
      </c>
    </row>
    <row r="265" spans="1:12" ht="22.5" hidden="1">
      <c r="A265" s="31"/>
      <c r="B265" s="23" t="s">
        <v>129</v>
      </c>
      <c r="C265" s="14">
        <v>200</v>
      </c>
      <c r="D265" s="25"/>
      <c r="E265" s="25"/>
      <c r="F265" s="25"/>
      <c r="G265" s="25"/>
      <c r="H265" s="15"/>
      <c r="I265" s="47">
        <v>74000</v>
      </c>
      <c r="J265" s="47">
        <f t="shared" si="17"/>
        <v>74000</v>
      </c>
      <c r="K265" s="47">
        <v>3031.56</v>
      </c>
      <c r="L265" s="71">
        <f t="shared" si="18"/>
        <v>4.096702702702703</v>
      </c>
    </row>
    <row r="266" spans="1:12" ht="12.75" hidden="1">
      <c r="A266" s="31"/>
      <c r="B266" s="23" t="s">
        <v>84</v>
      </c>
      <c r="C266" s="14">
        <v>200</v>
      </c>
      <c r="D266" s="25"/>
      <c r="E266" s="25"/>
      <c r="F266" s="25"/>
      <c r="G266" s="25"/>
      <c r="H266" s="15"/>
      <c r="I266" s="47">
        <v>49000</v>
      </c>
      <c r="J266" s="47">
        <f t="shared" si="17"/>
        <v>49000</v>
      </c>
      <c r="K266" s="47">
        <v>3031.56</v>
      </c>
      <c r="L266" s="71">
        <f t="shared" si="18"/>
        <v>6.186857142857143</v>
      </c>
    </row>
    <row r="267" spans="1:12" ht="12.75" hidden="1">
      <c r="A267" s="31"/>
      <c r="B267" s="23" t="s">
        <v>95</v>
      </c>
      <c r="C267" s="14">
        <v>200</v>
      </c>
      <c r="D267" s="25"/>
      <c r="E267" s="25"/>
      <c r="F267" s="25"/>
      <c r="G267" s="25"/>
      <c r="H267" s="15"/>
      <c r="I267" s="47">
        <v>49000</v>
      </c>
      <c r="J267" s="47">
        <f aca="true" t="shared" si="21" ref="J267:J330">I267</f>
        <v>49000</v>
      </c>
      <c r="K267" s="47">
        <v>3031.56</v>
      </c>
      <c r="L267" s="71">
        <f aca="true" t="shared" si="22" ref="L267:L330">(K267/J267)*100</f>
        <v>6.186857142857143</v>
      </c>
    </row>
    <row r="268" spans="1:12" ht="12.75" hidden="1">
      <c r="A268" s="31"/>
      <c r="B268" s="23" t="s">
        <v>130</v>
      </c>
      <c r="C268" s="14">
        <v>200</v>
      </c>
      <c r="D268" s="25"/>
      <c r="E268" s="25"/>
      <c r="F268" s="25"/>
      <c r="G268" s="25"/>
      <c r="H268" s="15"/>
      <c r="I268" s="47">
        <v>41000</v>
      </c>
      <c r="J268" s="47">
        <f t="shared" si="21"/>
        <v>41000</v>
      </c>
      <c r="K268" s="47">
        <v>3031.56</v>
      </c>
      <c r="L268" s="71">
        <f t="shared" si="22"/>
        <v>7.394048780487806</v>
      </c>
    </row>
    <row r="269" spans="1:12" ht="12.75" hidden="1">
      <c r="A269" s="31"/>
      <c r="B269" s="23" t="s">
        <v>98</v>
      </c>
      <c r="C269" s="14">
        <v>200</v>
      </c>
      <c r="D269" s="25"/>
      <c r="E269" s="25"/>
      <c r="F269" s="25"/>
      <c r="G269" s="25"/>
      <c r="H269" s="15"/>
      <c r="I269" s="47">
        <v>2000</v>
      </c>
      <c r="J269" s="47">
        <f t="shared" si="21"/>
        <v>2000</v>
      </c>
      <c r="K269" s="47" t="s">
        <v>90</v>
      </c>
      <c r="L269" s="71" t="e">
        <f t="shared" si="22"/>
        <v>#VALUE!</v>
      </c>
    </row>
    <row r="270" spans="1:12" ht="12.75" hidden="1">
      <c r="A270" s="31"/>
      <c r="B270" s="23" t="s">
        <v>99</v>
      </c>
      <c r="C270" s="14">
        <v>200</v>
      </c>
      <c r="D270" s="25"/>
      <c r="E270" s="25"/>
      <c r="F270" s="25"/>
      <c r="G270" s="25"/>
      <c r="H270" s="15"/>
      <c r="I270" s="47">
        <v>6000</v>
      </c>
      <c r="J270" s="47">
        <f t="shared" si="21"/>
        <v>6000</v>
      </c>
      <c r="K270" s="47" t="s">
        <v>90</v>
      </c>
      <c r="L270" s="71" t="e">
        <f t="shared" si="22"/>
        <v>#VALUE!</v>
      </c>
    </row>
    <row r="271" spans="1:12" ht="12.75" hidden="1">
      <c r="A271" s="31"/>
      <c r="B271" s="23" t="s">
        <v>100</v>
      </c>
      <c r="C271" s="14">
        <v>200</v>
      </c>
      <c r="D271" s="25"/>
      <c r="E271" s="25"/>
      <c r="F271" s="25"/>
      <c r="G271" s="25"/>
      <c r="H271" s="15"/>
      <c r="I271" s="47">
        <v>25000</v>
      </c>
      <c r="J271" s="47">
        <f t="shared" si="21"/>
        <v>25000</v>
      </c>
      <c r="K271" s="47" t="s">
        <v>90</v>
      </c>
      <c r="L271" s="71" t="e">
        <f t="shared" si="22"/>
        <v>#VALUE!</v>
      </c>
    </row>
    <row r="272" spans="1:12" ht="12.75" hidden="1">
      <c r="A272" s="31"/>
      <c r="B272" s="23" t="s">
        <v>140</v>
      </c>
      <c r="C272" s="14">
        <v>200</v>
      </c>
      <c r="D272" s="25"/>
      <c r="E272" s="25"/>
      <c r="F272" s="25"/>
      <c r="G272" s="25"/>
      <c r="H272" s="15"/>
      <c r="I272" s="47">
        <v>25000</v>
      </c>
      <c r="J272" s="47">
        <f t="shared" si="21"/>
        <v>25000</v>
      </c>
      <c r="K272" s="47" t="s">
        <v>90</v>
      </c>
      <c r="L272" s="71" t="e">
        <f t="shared" si="22"/>
        <v>#VALUE!</v>
      </c>
    </row>
    <row r="273" spans="1:12" ht="22.5" hidden="1">
      <c r="A273" s="31"/>
      <c r="B273" s="23" t="s">
        <v>94</v>
      </c>
      <c r="C273" s="14">
        <v>200</v>
      </c>
      <c r="D273" s="25"/>
      <c r="E273" s="25"/>
      <c r="F273" s="25"/>
      <c r="G273" s="25"/>
      <c r="H273" s="15"/>
      <c r="I273" s="47">
        <v>227944.22</v>
      </c>
      <c r="J273" s="47">
        <f t="shared" si="21"/>
        <v>227944.22</v>
      </c>
      <c r="K273" s="47">
        <v>95419.06</v>
      </c>
      <c r="L273" s="71">
        <f t="shared" si="22"/>
        <v>41.860706097307485</v>
      </c>
    </row>
    <row r="274" spans="1:12" ht="12.75" hidden="1">
      <c r="A274" s="31"/>
      <c r="B274" s="23" t="s">
        <v>84</v>
      </c>
      <c r="C274" s="14">
        <v>200</v>
      </c>
      <c r="D274" s="25"/>
      <c r="E274" s="25"/>
      <c r="F274" s="25"/>
      <c r="G274" s="25"/>
      <c r="H274" s="15"/>
      <c r="I274" s="47">
        <v>195148.52</v>
      </c>
      <c r="J274" s="47">
        <f t="shared" si="21"/>
        <v>195148.52</v>
      </c>
      <c r="K274" s="47">
        <v>95419.06</v>
      </c>
      <c r="L274" s="71">
        <f t="shared" si="22"/>
        <v>48.89561037921272</v>
      </c>
    </row>
    <row r="275" spans="1:12" ht="12.75" hidden="1">
      <c r="A275" s="31"/>
      <c r="B275" s="23" t="s">
        <v>95</v>
      </c>
      <c r="C275" s="14">
        <v>200</v>
      </c>
      <c r="D275" s="25"/>
      <c r="E275" s="25"/>
      <c r="F275" s="25"/>
      <c r="G275" s="25"/>
      <c r="H275" s="15"/>
      <c r="I275" s="47">
        <v>195148.52</v>
      </c>
      <c r="J275" s="47">
        <f t="shared" si="21"/>
        <v>195148.52</v>
      </c>
      <c r="K275" s="47">
        <v>95419.06</v>
      </c>
      <c r="L275" s="71">
        <f t="shared" si="22"/>
        <v>48.89561037921272</v>
      </c>
    </row>
    <row r="276" spans="1:12" ht="12.75" hidden="1">
      <c r="A276" s="31"/>
      <c r="B276" s="23" t="s">
        <v>96</v>
      </c>
      <c r="C276" s="14">
        <v>200</v>
      </c>
      <c r="D276" s="25"/>
      <c r="E276" s="25"/>
      <c r="F276" s="25"/>
      <c r="G276" s="25"/>
      <c r="H276" s="15"/>
      <c r="I276" s="47">
        <v>2000</v>
      </c>
      <c r="J276" s="47">
        <f t="shared" si="21"/>
        <v>2000</v>
      </c>
      <c r="K276" s="47" t="s">
        <v>90</v>
      </c>
      <c r="L276" s="71" t="e">
        <f t="shared" si="22"/>
        <v>#VALUE!</v>
      </c>
    </row>
    <row r="277" spans="1:12" ht="12.75" hidden="1">
      <c r="A277" s="31"/>
      <c r="B277" s="23" t="s">
        <v>97</v>
      </c>
      <c r="C277" s="14">
        <v>200</v>
      </c>
      <c r="D277" s="25"/>
      <c r="E277" s="25"/>
      <c r="F277" s="25"/>
      <c r="G277" s="25"/>
      <c r="H277" s="15"/>
      <c r="I277" s="47">
        <v>120944.22</v>
      </c>
      <c r="J277" s="47">
        <f t="shared" si="21"/>
        <v>120944.22</v>
      </c>
      <c r="K277" s="47">
        <v>89972.14</v>
      </c>
      <c r="L277" s="71">
        <f t="shared" si="22"/>
        <v>74.3914343322897</v>
      </c>
    </row>
    <row r="278" spans="1:12" ht="12.75" hidden="1">
      <c r="A278" s="31"/>
      <c r="B278" s="23" t="s">
        <v>98</v>
      </c>
      <c r="C278" s="14">
        <v>200</v>
      </c>
      <c r="D278" s="25"/>
      <c r="E278" s="25"/>
      <c r="F278" s="25"/>
      <c r="G278" s="25"/>
      <c r="H278" s="15"/>
      <c r="I278" s="47">
        <v>63500</v>
      </c>
      <c r="J278" s="47">
        <f t="shared" si="21"/>
        <v>63500</v>
      </c>
      <c r="K278" s="47">
        <v>3242.62</v>
      </c>
      <c r="L278" s="71">
        <f t="shared" si="22"/>
        <v>5.106488188976377</v>
      </c>
    </row>
    <row r="279" spans="1:12" ht="12.75" hidden="1">
      <c r="A279" s="31"/>
      <c r="B279" s="23" t="s">
        <v>99</v>
      </c>
      <c r="C279" s="14">
        <v>200</v>
      </c>
      <c r="D279" s="25"/>
      <c r="E279" s="25"/>
      <c r="F279" s="25"/>
      <c r="G279" s="25"/>
      <c r="H279" s="15"/>
      <c r="I279" s="47">
        <v>8704.3</v>
      </c>
      <c r="J279" s="47">
        <f t="shared" si="21"/>
        <v>8704.3</v>
      </c>
      <c r="K279" s="47">
        <v>2204.3</v>
      </c>
      <c r="L279" s="71">
        <f t="shared" si="22"/>
        <v>25.324265018439167</v>
      </c>
    </row>
    <row r="280" spans="1:12" ht="12.75" hidden="1">
      <c r="A280" s="31"/>
      <c r="B280" s="23" t="s">
        <v>100</v>
      </c>
      <c r="C280" s="14">
        <v>200</v>
      </c>
      <c r="D280" s="25"/>
      <c r="E280" s="25"/>
      <c r="F280" s="25"/>
      <c r="G280" s="25"/>
      <c r="H280" s="15"/>
      <c r="I280" s="47">
        <v>32795.7</v>
      </c>
      <c r="J280" s="47">
        <f t="shared" si="21"/>
        <v>32795.7</v>
      </c>
      <c r="K280" s="47" t="s">
        <v>90</v>
      </c>
      <c r="L280" s="71" t="e">
        <f t="shared" si="22"/>
        <v>#VALUE!</v>
      </c>
    </row>
    <row r="281" spans="1:12" ht="12.75" hidden="1">
      <c r="A281" s="31"/>
      <c r="B281" s="23" t="s">
        <v>140</v>
      </c>
      <c r="C281" s="14">
        <v>200</v>
      </c>
      <c r="D281" s="25"/>
      <c r="E281" s="25"/>
      <c r="F281" s="25"/>
      <c r="G281" s="25"/>
      <c r="H281" s="15"/>
      <c r="I281" s="47">
        <v>7000</v>
      </c>
      <c r="J281" s="47">
        <f t="shared" si="21"/>
        <v>7000</v>
      </c>
      <c r="K281" s="47" t="s">
        <v>90</v>
      </c>
      <c r="L281" s="71" t="e">
        <f t="shared" si="22"/>
        <v>#VALUE!</v>
      </c>
    </row>
    <row r="282" spans="1:12" ht="12.75" hidden="1">
      <c r="A282" s="31"/>
      <c r="B282" s="23" t="s">
        <v>101</v>
      </c>
      <c r="C282" s="14">
        <v>200</v>
      </c>
      <c r="D282" s="25"/>
      <c r="E282" s="25"/>
      <c r="F282" s="25"/>
      <c r="G282" s="25"/>
      <c r="H282" s="15"/>
      <c r="I282" s="47">
        <v>25795.7</v>
      </c>
      <c r="J282" s="47">
        <f t="shared" si="21"/>
        <v>25795.7</v>
      </c>
      <c r="K282" s="47" t="s">
        <v>90</v>
      </c>
      <c r="L282" s="71" t="e">
        <f t="shared" si="22"/>
        <v>#VALUE!</v>
      </c>
    </row>
    <row r="283" spans="1:12" ht="12.75">
      <c r="A283" s="31"/>
      <c r="B283" s="23" t="s">
        <v>102</v>
      </c>
      <c r="C283" s="14">
        <v>992</v>
      </c>
      <c r="D283" s="25" t="s">
        <v>260</v>
      </c>
      <c r="E283" s="25" t="s">
        <v>206</v>
      </c>
      <c r="F283" s="25" t="s">
        <v>263</v>
      </c>
      <c r="G283" s="25" t="s">
        <v>216</v>
      </c>
      <c r="H283" s="15"/>
      <c r="I283" s="47">
        <v>14800</v>
      </c>
      <c r="J283" s="47">
        <v>14800</v>
      </c>
      <c r="K283" s="47">
        <v>14726</v>
      </c>
      <c r="L283" s="71">
        <f t="shared" si="22"/>
        <v>99.5</v>
      </c>
    </row>
    <row r="284" spans="1:12" ht="12.75" hidden="1">
      <c r="A284" s="31"/>
      <c r="B284" s="23" t="s">
        <v>103</v>
      </c>
      <c r="C284" s="14">
        <v>200</v>
      </c>
      <c r="D284" s="25"/>
      <c r="E284" s="25"/>
      <c r="F284" s="25"/>
      <c r="G284" s="25"/>
      <c r="H284" s="15"/>
      <c r="I284" s="47">
        <v>13000</v>
      </c>
      <c r="J284" s="47">
        <f t="shared" si="21"/>
        <v>13000</v>
      </c>
      <c r="K284" s="47">
        <v>3238</v>
      </c>
      <c r="L284" s="71">
        <f t="shared" si="22"/>
        <v>24.907692307692308</v>
      </c>
    </row>
    <row r="285" spans="1:12" ht="12.75" hidden="1">
      <c r="A285" s="31"/>
      <c r="B285" s="23" t="s">
        <v>104</v>
      </c>
      <c r="C285" s="14">
        <v>200</v>
      </c>
      <c r="D285" s="25"/>
      <c r="E285" s="25"/>
      <c r="F285" s="25"/>
      <c r="G285" s="25"/>
      <c r="H285" s="15"/>
      <c r="I285" s="47">
        <v>13000</v>
      </c>
      <c r="J285" s="47">
        <f t="shared" si="21"/>
        <v>13000</v>
      </c>
      <c r="K285" s="47">
        <v>3238</v>
      </c>
      <c r="L285" s="71">
        <f t="shared" si="22"/>
        <v>24.907692307692308</v>
      </c>
    </row>
    <row r="286" spans="1:12" ht="12.75" hidden="1">
      <c r="A286" s="31"/>
      <c r="B286" s="23" t="s">
        <v>84</v>
      </c>
      <c r="C286" s="14">
        <v>200</v>
      </c>
      <c r="D286" s="25"/>
      <c r="E286" s="25"/>
      <c r="F286" s="25"/>
      <c r="G286" s="25"/>
      <c r="H286" s="15"/>
      <c r="I286" s="47">
        <v>13000</v>
      </c>
      <c r="J286" s="47">
        <f t="shared" si="21"/>
        <v>13000</v>
      </c>
      <c r="K286" s="47">
        <v>3238</v>
      </c>
      <c r="L286" s="71">
        <f t="shared" si="22"/>
        <v>24.907692307692308</v>
      </c>
    </row>
    <row r="287" spans="1:12" ht="12.75" hidden="1">
      <c r="A287" s="31"/>
      <c r="B287" s="23" t="s">
        <v>105</v>
      </c>
      <c r="C287" s="14">
        <v>200</v>
      </c>
      <c r="D287" s="25"/>
      <c r="E287" s="25"/>
      <c r="F287" s="25"/>
      <c r="G287" s="25"/>
      <c r="H287" s="15"/>
      <c r="I287" s="47">
        <v>13000</v>
      </c>
      <c r="J287" s="47">
        <f t="shared" si="21"/>
        <v>13000</v>
      </c>
      <c r="K287" s="47">
        <v>3238</v>
      </c>
      <c r="L287" s="71">
        <f t="shared" si="22"/>
        <v>24.907692307692308</v>
      </c>
    </row>
    <row r="288" spans="1:12" ht="22.5" hidden="1">
      <c r="A288" s="31"/>
      <c r="B288" s="23" t="s">
        <v>164</v>
      </c>
      <c r="C288" s="14">
        <v>992</v>
      </c>
      <c r="D288" s="25" t="s">
        <v>260</v>
      </c>
      <c r="E288" s="25" t="s">
        <v>206</v>
      </c>
      <c r="F288" s="25" t="s">
        <v>266</v>
      </c>
      <c r="G288" s="25"/>
      <c r="H288" s="15"/>
      <c r="I288" s="47">
        <f>I289</f>
        <v>0</v>
      </c>
      <c r="J288" s="47">
        <f t="shared" si="21"/>
        <v>0</v>
      </c>
      <c r="K288" s="47" t="s">
        <v>90</v>
      </c>
      <c r="L288" s="71">
        <v>0</v>
      </c>
    </row>
    <row r="289" spans="1:12" ht="22.5" hidden="1">
      <c r="A289" s="31"/>
      <c r="B289" s="23" t="s">
        <v>92</v>
      </c>
      <c r="C289" s="14">
        <v>992</v>
      </c>
      <c r="D289" s="25" t="s">
        <v>260</v>
      </c>
      <c r="E289" s="25" t="s">
        <v>206</v>
      </c>
      <c r="F289" s="25" t="s">
        <v>266</v>
      </c>
      <c r="G289" s="25" t="s">
        <v>215</v>
      </c>
      <c r="H289" s="15"/>
      <c r="I289" s="47">
        <v>0</v>
      </c>
      <c r="J289" s="47">
        <f t="shared" si="21"/>
        <v>0</v>
      </c>
      <c r="K289" s="47" t="s">
        <v>90</v>
      </c>
      <c r="L289" s="71">
        <v>0</v>
      </c>
    </row>
    <row r="290" spans="1:12" ht="22.5" hidden="1">
      <c r="A290" s="31"/>
      <c r="B290" s="23" t="s">
        <v>93</v>
      </c>
      <c r="C290" s="14">
        <v>200</v>
      </c>
      <c r="D290" s="25"/>
      <c r="E290" s="25"/>
      <c r="F290" s="25"/>
      <c r="G290" s="25"/>
      <c r="H290" s="15"/>
      <c r="I290" s="47">
        <v>140460</v>
      </c>
      <c r="J290" s="47">
        <f t="shared" si="21"/>
        <v>140460</v>
      </c>
      <c r="K290" s="47" t="s">
        <v>90</v>
      </c>
      <c r="L290" s="71" t="e">
        <f t="shared" si="22"/>
        <v>#VALUE!</v>
      </c>
    </row>
    <row r="291" spans="1:12" ht="22.5" hidden="1">
      <c r="A291" s="31"/>
      <c r="B291" s="23" t="s">
        <v>94</v>
      </c>
      <c r="C291" s="14">
        <v>200</v>
      </c>
      <c r="D291" s="25"/>
      <c r="E291" s="25"/>
      <c r="F291" s="25"/>
      <c r="G291" s="25"/>
      <c r="H291" s="15"/>
      <c r="I291" s="47">
        <v>140460</v>
      </c>
      <c r="J291" s="47">
        <f t="shared" si="21"/>
        <v>140460</v>
      </c>
      <c r="K291" s="47" t="s">
        <v>90</v>
      </c>
      <c r="L291" s="71" t="e">
        <f t="shared" si="22"/>
        <v>#VALUE!</v>
      </c>
    </row>
    <row r="292" spans="1:12" ht="12.75" hidden="1">
      <c r="A292" s="31"/>
      <c r="B292" s="23" t="s">
        <v>100</v>
      </c>
      <c r="C292" s="14">
        <v>200</v>
      </c>
      <c r="D292" s="25"/>
      <c r="E292" s="25"/>
      <c r="F292" s="25"/>
      <c r="G292" s="25"/>
      <c r="H292" s="15"/>
      <c r="I292" s="47">
        <v>140460</v>
      </c>
      <c r="J292" s="47">
        <f t="shared" si="21"/>
        <v>140460</v>
      </c>
      <c r="K292" s="47" t="s">
        <v>90</v>
      </c>
      <c r="L292" s="71" t="e">
        <f t="shared" si="22"/>
        <v>#VALUE!</v>
      </c>
    </row>
    <row r="293" spans="1:12" ht="12.75" hidden="1">
      <c r="A293" s="31"/>
      <c r="B293" s="23" t="s">
        <v>140</v>
      </c>
      <c r="C293" s="14">
        <v>200</v>
      </c>
      <c r="D293" s="25"/>
      <c r="E293" s="25"/>
      <c r="F293" s="25"/>
      <c r="G293" s="25"/>
      <c r="H293" s="15"/>
      <c r="I293" s="47">
        <v>140460</v>
      </c>
      <c r="J293" s="47">
        <f t="shared" si="21"/>
        <v>140460</v>
      </c>
      <c r="K293" s="47" t="s">
        <v>90</v>
      </c>
      <c r="L293" s="71" t="e">
        <f t="shared" si="22"/>
        <v>#VALUE!</v>
      </c>
    </row>
    <row r="294" spans="1:12" ht="22.5">
      <c r="A294" s="31"/>
      <c r="B294" s="23" t="s">
        <v>165</v>
      </c>
      <c r="C294" s="14">
        <v>992</v>
      </c>
      <c r="D294" s="25" t="s">
        <v>260</v>
      </c>
      <c r="E294" s="25" t="s">
        <v>206</v>
      </c>
      <c r="F294" s="25" t="s">
        <v>267</v>
      </c>
      <c r="G294" s="25"/>
      <c r="H294" s="15"/>
      <c r="I294" s="47">
        <f>I295+I302</f>
        <v>137800</v>
      </c>
      <c r="J294" s="47">
        <f>J295+J302</f>
        <v>137800</v>
      </c>
      <c r="K294" s="47">
        <f>K295+K302</f>
        <v>136633.58000000002</v>
      </c>
      <c r="L294" s="71">
        <f t="shared" si="22"/>
        <v>99.15354136429609</v>
      </c>
    </row>
    <row r="295" spans="1:12" ht="45">
      <c r="A295" s="31"/>
      <c r="B295" s="23" t="s">
        <v>81</v>
      </c>
      <c r="C295" s="14">
        <v>992</v>
      </c>
      <c r="D295" s="25" t="s">
        <v>260</v>
      </c>
      <c r="E295" s="25" t="s">
        <v>206</v>
      </c>
      <c r="F295" s="25" t="s">
        <v>267</v>
      </c>
      <c r="G295" s="25" t="s">
        <v>214</v>
      </c>
      <c r="H295" s="15"/>
      <c r="I295" s="47">
        <v>47000</v>
      </c>
      <c r="J295" s="47">
        <f t="shared" si="21"/>
        <v>47000</v>
      </c>
      <c r="K295" s="47">
        <v>45903.58</v>
      </c>
      <c r="L295" s="71">
        <f t="shared" si="22"/>
        <v>97.6671914893617</v>
      </c>
    </row>
    <row r="296" spans="1:12" ht="12.75" hidden="1">
      <c r="A296" s="31"/>
      <c r="B296" s="23" t="s">
        <v>161</v>
      </c>
      <c r="C296" s="14">
        <v>200</v>
      </c>
      <c r="D296" s="25"/>
      <c r="E296" s="25"/>
      <c r="F296" s="25"/>
      <c r="G296" s="25"/>
      <c r="H296" s="15"/>
      <c r="I296" s="47">
        <v>47000</v>
      </c>
      <c r="J296" s="47">
        <f t="shared" si="21"/>
        <v>47000</v>
      </c>
      <c r="K296" s="47" t="s">
        <v>90</v>
      </c>
      <c r="L296" s="71" t="e">
        <f t="shared" si="22"/>
        <v>#VALUE!</v>
      </c>
    </row>
    <row r="297" spans="1:12" ht="12.75" hidden="1">
      <c r="A297" s="31"/>
      <c r="B297" s="23" t="s">
        <v>162</v>
      </c>
      <c r="C297" s="14">
        <v>200</v>
      </c>
      <c r="D297" s="25"/>
      <c r="E297" s="25"/>
      <c r="F297" s="25"/>
      <c r="G297" s="25"/>
      <c r="H297" s="15"/>
      <c r="I297" s="47">
        <v>47000</v>
      </c>
      <c r="J297" s="47">
        <f t="shared" si="21"/>
        <v>47000</v>
      </c>
      <c r="K297" s="47" t="s">
        <v>90</v>
      </c>
      <c r="L297" s="71" t="e">
        <f t="shared" si="22"/>
        <v>#VALUE!</v>
      </c>
    </row>
    <row r="298" spans="1:12" ht="12.75" hidden="1">
      <c r="A298" s="31"/>
      <c r="B298" s="23" t="s">
        <v>84</v>
      </c>
      <c r="C298" s="14">
        <v>200</v>
      </c>
      <c r="D298" s="25"/>
      <c r="E298" s="25"/>
      <c r="F298" s="25"/>
      <c r="G298" s="25"/>
      <c r="H298" s="15"/>
      <c r="I298" s="47">
        <v>47000</v>
      </c>
      <c r="J298" s="47">
        <f t="shared" si="21"/>
        <v>47000</v>
      </c>
      <c r="K298" s="47" t="s">
        <v>90</v>
      </c>
      <c r="L298" s="71" t="e">
        <f t="shared" si="22"/>
        <v>#VALUE!</v>
      </c>
    </row>
    <row r="299" spans="1:12" ht="12.75" hidden="1">
      <c r="A299" s="31"/>
      <c r="B299" s="23" t="s">
        <v>85</v>
      </c>
      <c r="C299" s="14">
        <v>200</v>
      </c>
      <c r="D299" s="25"/>
      <c r="E299" s="25"/>
      <c r="F299" s="25"/>
      <c r="G299" s="25"/>
      <c r="H299" s="15"/>
      <c r="I299" s="47">
        <v>47000</v>
      </c>
      <c r="J299" s="47">
        <f t="shared" si="21"/>
        <v>47000</v>
      </c>
      <c r="K299" s="47" t="s">
        <v>90</v>
      </c>
      <c r="L299" s="71" t="e">
        <f t="shared" si="22"/>
        <v>#VALUE!</v>
      </c>
    </row>
    <row r="300" spans="1:12" ht="12.75" hidden="1">
      <c r="A300" s="31"/>
      <c r="B300" s="23" t="s">
        <v>86</v>
      </c>
      <c r="C300" s="14">
        <v>200</v>
      </c>
      <c r="D300" s="25"/>
      <c r="E300" s="25"/>
      <c r="F300" s="25"/>
      <c r="G300" s="25"/>
      <c r="H300" s="15"/>
      <c r="I300" s="47">
        <v>36000</v>
      </c>
      <c r="J300" s="47">
        <f t="shared" si="21"/>
        <v>36000</v>
      </c>
      <c r="K300" s="47" t="s">
        <v>90</v>
      </c>
      <c r="L300" s="71" t="e">
        <f t="shared" si="22"/>
        <v>#VALUE!</v>
      </c>
    </row>
    <row r="301" spans="1:12" ht="12.75" hidden="1">
      <c r="A301" s="31"/>
      <c r="B301" s="23" t="s">
        <v>87</v>
      </c>
      <c r="C301" s="14">
        <v>200</v>
      </c>
      <c r="D301" s="25"/>
      <c r="E301" s="25"/>
      <c r="F301" s="25"/>
      <c r="G301" s="25"/>
      <c r="H301" s="15"/>
      <c r="I301" s="47">
        <v>11000</v>
      </c>
      <c r="J301" s="47">
        <f t="shared" si="21"/>
        <v>11000</v>
      </c>
      <c r="K301" s="47" t="s">
        <v>90</v>
      </c>
      <c r="L301" s="71" t="e">
        <f t="shared" si="22"/>
        <v>#VALUE!</v>
      </c>
    </row>
    <row r="302" spans="1:12" ht="22.5">
      <c r="A302" s="31"/>
      <c r="B302" s="23" t="s">
        <v>92</v>
      </c>
      <c r="C302" s="14">
        <v>992</v>
      </c>
      <c r="D302" s="25" t="s">
        <v>260</v>
      </c>
      <c r="E302" s="25" t="s">
        <v>206</v>
      </c>
      <c r="F302" s="25" t="s">
        <v>267</v>
      </c>
      <c r="G302" s="25" t="s">
        <v>215</v>
      </c>
      <c r="H302" s="15"/>
      <c r="I302" s="47">
        <v>90800</v>
      </c>
      <c r="J302" s="47">
        <v>90800</v>
      </c>
      <c r="K302" s="47">
        <v>90730</v>
      </c>
      <c r="L302" s="71">
        <f t="shared" si="22"/>
        <v>99.9229074889868</v>
      </c>
    </row>
    <row r="303" spans="1:12" ht="22.5" hidden="1">
      <c r="A303" s="31"/>
      <c r="B303" s="23" t="s">
        <v>93</v>
      </c>
      <c r="C303" s="14">
        <v>200</v>
      </c>
      <c r="D303" s="25"/>
      <c r="E303" s="25"/>
      <c r="F303" s="25"/>
      <c r="G303" s="25"/>
      <c r="H303" s="15"/>
      <c r="I303" s="47">
        <v>45500</v>
      </c>
      <c r="J303" s="47">
        <f t="shared" si="21"/>
        <v>45500</v>
      </c>
      <c r="K303" s="47">
        <v>19840</v>
      </c>
      <c r="L303" s="71">
        <f t="shared" si="22"/>
        <v>43.604395604395606</v>
      </c>
    </row>
    <row r="304" spans="1:12" ht="22.5" hidden="1">
      <c r="A304" s="31"/>
      <c r="B304" s="23" t="s">
        <v>94</v>
      </c>
      <c r="C304" s="14">
        <v>200</v>
      </c>
      <c r="D304" s="25"/>
      <c r="E304" s="25"/>
      <c r="F304" s="25"/>
      <c r="G304" s="25"/>
      <c r="H304" s="15"/>
      <c r="I304" s="47">
        <v>45500</v>
      </c>
      <c r="J304" s="47">
        <f t="shared" si="21"/>
        <v>45500</v>
      </c>
      <c r="K304" s="47">
        <v>19840</v>
      </c>
      <c r="L304" s="71">
        <f t="shared" si="22"/>
        <v>43.604395604395606</v>
      </c>
    </row>
    <row r="305" spans="1:12" ht="12.75" hidden="1">
      <c r="A305" s="31"/>
      <c r="B305" s="23" t="s">
        <v>100</v>
      </c>
      <c r="C305" s="14">
        <v>200</v>
      </c>
      <c r="D305" s="25"/>
      <c r="E305" s="25"/>
      <c r="F305" s="25"/>
      <c r="G305" s="25"/>
      <c r="H305" s="15"/>
      <c r="I305" s="47">
        <v>45500</v>
      </c>
      <c r="J305" s="47">
        <f t="shared" si="21"/>
        <v>45500</v>
      </c>
      <c r="K305" s="47">
        <v>19840</v>
      </c>
      <c r="L305" s="71">
        <f t="shared" si="22"/>
        <v>43.604395604395606</v>
      </c>
    </row>
    <row r="306" spans="1:12" ht="12.75" hidden="1">
      <c r="A306" s="31"/>
      <c r="B306" s="23" t="s">
        <v>140</v>
      </c>
      <c r="C306" s="14">
        <v>200</v>
      </c>
      <c r="D306" s="25"/>
      <c r="E306" s="25"/>
      <c r="F306" s="25"/>
      <c r="G306" s="25"/>
      <c r="H306" s="15"/>
      <c r="I306" s="47">
        <v>20000</v>
      </c>
      <c r="J306" s="47">
        <f t="shared" si="21"/>
        <v>20000</v>
      </c>
      <c r="K306" s="47">
        <v>19840</v>
      </c>
      <c r="L306" s="71">
        <f t="shared" si="22"/>
        <v>99.2</v>
      </c>
    </row>
    <row r="307" spans="1:12" ht="12.75" hidden="1">
      <c r="A307" s="31"/>
      <c r="B307" s="23" t="s">
        <v>101</v>
      </c>
      <c r="C307" s="14">
        <v>200</v>
      </c>
      <c r="D307" s="25"/>
      <c r="E307" s="25"/>
      <c r="F307" s="25"/>
      <c r="G307" s="25"/>
      <c r="H307" s="15"/>
      <c r="I307" s="47">
        <v>25500</v>
      </c>
      <c r="J307" s="47">
        <f t="shared" si="21"/>
        <v>25500</v>
      </c>
      <c r="K307" s="47" t="s">
        <v>90</v>
      </c>
      <c r="L307" s="71" t="e">
        <f t="shared" si="22"/>
        <v>#VALUE!</v>
      </c>
    </row>
    <row r="308" spans="1:12" ht="22.5">
      <c r="A308" s="31"/>
      <c r="B308" s="23" t="s">
        <v>166</v>
      </c>
      <c r="C308" s="14">
        <v>992</v>
      </c>
      <c r="D308" s="25" t="s">
        <v>260</v>
      </c>
      <c r="E308" s="25" t="s">
        <v>206</v>
      </c>
      <c r="F308" s="25" t="s">
        <v>268</v>
      </c>
      <c r="G308" s="25"/>
      <c r="H308" s="15"/>
      <c r="I308" s="47">
        <f>I309</f>
        <v>40000</v>
      </c>
      <c r="J308" s="47">
        <f t="shared" si="21"/>
        <v>40000</v>
      </c>
      <c r="K308" s="47">
        <f>K309</f>
        <v>40000</v>
      </c>
      <c r="L308" s="71">
        <f t="shared" si="22"/>
        <v>100</v>
      </c>
    </row>
    <row r="309" spans="1:12" ht="12.75">
      <c r="A309" s="31"/>
      <c r="B309" s="23" t="s">
        <v>112</v>
      </c>
      <c r="C309" s="14">
        <v>992</v>
      </c>
      <c r="D309" s="25" t="s">
        <v>260</v>
      </c>
      <c r="E309" s="25" t="s">
        <v>206</v>
      </c>
      <c r="F309" s="25" t="s">
        <v>268</v>
      </c>
      <c r="G309" s="25" t="s">
        <v>225</v>
      </c>
      <c r="H309" s="15"/>
      <c r="I309" s="47">
        <v>40000</v>
      </c>
      <c r="J309" s="47">
        <f t="shared" si="21"/>
        <v>40000</v>
      </c>
      <c r="K309" s="47">
        <v>40000</v>
      </c>
      <c r="L309" s="71">
        <f t="shared" si="22"/>
        <v>100</v>
      </c>
    </row>
    <row r="310" spans="1:12" ht="12.75" hidden="1">
      <c r="A310" s="31"/>
      <c r="B310" s="23" t="s">
        <v>113</v>
      </c>
      <c r="C310" s="14">
        <v>200</v>
      </c>
      <c r="D310" s="25"/>
      <c r="E310" s="25"/>
      <c r="F310" s="25"/>
      <c r="G310" s="25"/>
      <c r="H310" s="15"/>
      <c r="I310" s="47">
        <v>40000</v>
      </c>
      <c r="J310" s="47">
        <f t="shared" si="21"/>
        <v>40000</v>
      </c>
      <c r="K310" s="47" t="s">
        <v>90</v>
      </c>
      <c r="L310" s="71" t="e">
        <f t="shared" si="22"/>
        <v>#VALUE!</v>
      </c>
    </row>
    <row r="311" spans="1:12" ht="12.75" hidden="1">
      <c r="A311" s="31"/>
      <c r="B311" s="23" t="s">
        <v>84</v>
      </c>
      <c r="C311" s="14">
        <v>200</v>
      </c>
      <c r="D311" s="25"/>
      <c r="E311" s="25"/>
      <c r="F311" s="25"/>
      <c r="G311" s="25"/>
      <c r="H311" s="15"/>
      <c r="I311" s="47">
        <v>40000</v>
      </c>
      <c r="J311" s="47">
        <f t="shared" si="21"/>
        <v>40000</v>
      </c>
      <c r="K311" s="47" t="s">
        <v>90</v>
      </c>
      <c r="L311" s="71" t="e">
        <f t="shared" si="22"/>
        <v>#VALUE!</v>
      </c>
    </row>
    <row r="312" spans="1:12" ht="12.75" hidden="1">
      <c r="A312" s="31"/>
      <c r="B312" s="23" t="s">
        <v>116</v>
      </c>
      <c r="C312" s="14">
        <v>200</v>
      </c>
      <c r="D312" s="25"/>
      <c r="E312" s="25"/>
      <c r="F312" s="25"/>
      <c r="G312" s="25"/>
      <c r="H312" s="15"/>
      <c r="I312" s="47">
        <v>40000</v>
      </c>
      <c r="J312" s="47">
        <f t="shared" si="21"/>
        <v>40000</v>
      </c>
      <c r="K312" s="47" t="s">
        <v>90</v>
      </c>
      <c r="L312" s="71" t="e">
        <f t="shared" si="22"/>
        <v>#VALUE!</v>
      </c>
    </row>
    <row r="313" spans="1:12" ht="22.5" hidden="1">
      <c r="A313" s="31"/>
      <c r="B313" s="23" t="s">
        <v>118</v>
      </c>
      <c r="C313" s="14">
        <v>200</v>
      </c>
      <c r="D313" s="25"/>
      <c r="E313" s="25"/>
      <c r="F313" s="25"/>
      <c r="G313" s="25"/>
      <c r="H313" s="15"/>
      <c r="I313" s="47">
        <v>40000</v>
      </c>
      <c r="J313" s="47">
        <f t="shared" si="21"/>
        <v>40000</v>
      </c>
      <c r="K313" s="47" t="s">
        <v>90</v>
      </c>
      <c r="L313" s="71" t="e">
        <f t="shared" si="22"/>
        <v>#VALUE!</v>
      </c>
    </row>
    <row r="314" spans="1:12" ht="12.75">
      <c r="A314" s="31"/>
      <c r="B314" s="43" t="s">
        <v>167</v>
      </c>
      <c r="C314" s="14">
        <v>992</v>
      </c>
      <c r="D314" s="25" t="s">
        <v>260</v>
      </c>
      <c r="E314" s="25" t="s">
        <v>206</v>
      </c>
      <c r="F314" s="25" t="s">
        <v>269</v>
      </c>
      <c r="G314" s="25"/>
      <c r="H314" s="15"/>
      <c r="I314" s="47">
        <f>I315</f>
        <v>321635.26999999996</v>
      </c>
      <c r="J314" s="47">
        <f>J315</f>
        <v>321635.26999999996</v>
      </c>
      <c r="K314" s="47">
        <f>K315</f>
        <v>321635.26999999996</v>
      </c>
      <c r="L314" s="71">
        <f t="shared" si="22"/>
        <v>100</v>
      </c>
    </row>
    <row r="315" spans="1:12" ht="45">
      <c r="A315" s="31"/>
      <c r="B315" s="23" t="s">
        <v>160</v>
      </c>
      <c r="C315" s="14">
        <v>992</v>
      </c>
      <c r="D315" s="25" t="s">
        <v>260</v>
      </c>
      <c r="E315" s="25" t="s">
        <v>206</v>
      </c>
      <c r="F315" s="25" t="s">
        <v>270</v>
      </c>
      <c r="G315" s="25"/>
      <c r="H315" s="15"/>
      <c r="I315" s="47">
        <f>I316+I327</f>
        <v>321635.26999999996</v>
      </c>
      <c r="J315" s="47">
        <f>J316+J327</f>
        <v>321635.26999999996</v>
      </c>
      <c r="K315" s="47">
        <f>K316+K327</f>
        <v>321635.26999999996</v>
      </c>
      <c r="L315" s="71">
        <f t="shared" si="22"/>
        <v>100</v>
      </c>
    </row>
    <row r="316" spans="1:12" ht="45">
      <c r="A316" s="31"/>
      <c r="B316" s="23" t="s">
        <v>81</v>
      </c>
      <c r="C316" s="14">
        <v>992</v>
      </c>
      <c r="D316" s="25" t="s">
        <v>260</v>
      </c>
      <c r="E316" s="25" t="s">
        <v>206</v>
      </c>
      <c r="F316" s="25" t="s">
        <v>270</v>
      </c>
      <c r="G316" s="25" t="s">
        <v>214</v>
      </c>
      <c r="H316" s="15"/>
      <c r="I316" s="47">
        <v>276145.47</v>
      </c>
      <c r="J316" s="47">
        <f t="shared" si="21"/>
        <v>276145.47</v>
      </c>
      <c r="K316" s="47">
        <v>276145.47</v>
      </c>
      <c r="L316" s="71">
        <f t="shared" si="22"/>
        <v>100</v>
      </c>
    </row>
    <row r="317" spans="1:12" ht="12.75" hidden="1">
      <c r="A317" s="31"/>
      <c r="B317" s="23" t="s">
        <v>161</v>
      </c>
      <c r="C317" s="14">
        <v>200</v>
      </c>
      <c r="D317" s="25"/>
      <c r="E317" s="25"/>
      <c r="F317" s="25"/>
      <c r="G317" s="25"/>
      <c r="H317" s="15"/>
      <c r="I317" s="47">
        <v>672200</v>
      </c>
      <c r="J317" s="47">
        <f t="shared" si="21"/>
        <v>672200</v>
      </c>
      <c r="K317" s="47">
        <v>130918.82</v>
      </c>
      <c r="L317" s="71">
        <f t="shared" si="22"/>
        <v>19.476170782505207</v>
      </c>
    </row>
    <row r="318" spans="1:12" ht="12.75" hidden="1">
      <c r="A318" s="31"/>
      <c r="B318" s="23" t="s">
        <v>162</v>
      </c>
      <c r="C318" s="14">
        <v>200</v>
      </c>
      <c r="D318" s="25"/>
      <c r="E318" s="25"/>
      <c r="F318" s="25"/>
      <c r="G318" s="25"/>
      <c r="H318" s="15"/>
      <c r="I318" s="47">
        <v>667200</v>
      </c>
      <c r="J318" s="47">
        <f t="shared" si="21"/>
        <v>667200</v>
      </c>
      <c r="K318" s="47">
        <v>130918.82</v>
      </c>
      <c r="L318" s="71">
        <f t="shared" si="22"/>
        <v>19.622125299760192</v>
      </c>
    </row>
    <row r="319" spans="1:12" ht="12.75" hidden="1">
      <c r="A319" s="31"/>
      <c r="B319" s="23" t="s">
        <v>84</v>
      </c>
      <c r="C319" s="14">
        <v>200</v>
      </c>
      <c r="D319" s="25"/>
      <c r="E319" s="25"/>
      <c r="F319" s="25"/>
      <c r="G319" s="25"/>
      <c r="H319" s="15"/>
      <c r="I319" s="47">
        <v>667200</v>
      </c>
      <c r="J319" s="47">
        <f t="shared" si="21"/>
        <v>667200</v>
      </c>
      <c r="K319" s="47">
        <v>130918.82</v>
      </c>
      <c r="L319" s="71">
        <f t="shared" si="22"/>
        <v>19.622125299760192</v>
      </c>
    </row>
    <row r="320" spans="1:12" ht="12.75" hidden="1">
      <c r="A320" s="31"/>
      <c r="B320" s="23" t="s">
        <v>85</v>
      </c>
      <c r="C320" s="14">
        <v>200</v>
      </c>
      <c r="D320" s="25"/>
      <c r="E320" s="25"/>
      <c r="F320" s="25"/>
      <c r="G320" s="25"/>
      <c r="H320" s="15"/>
      <c r="I320" s="47">
        <v>667200</v>
      </c>
      <c r="J320" s="47">
        <f t="shared" si="21"/>
        <v>667200</v>
      </c>
      <c r="K320" s="47">
        <v>130918.82</v>
      </c>
      <c r="L320" s="71">
        <f t="shared" si="22"/>
        <v>19.622125299760192</v>
      </c>
    </row>
    <row r="321" spans="1:12" ht="12.75" hidden="1">
      <c r="A321" s="31"/>
      <c r="B321" s="23" t="s">
        <v>86</v>
      </c>
      <c r="C321" s="14">
        <v>200</v>
      </c>
      <c r="D321" s="25"/>
      <c r="E321" s="25"/>
      <c r="F321" s="25"/>
      <c r="G321" s="25"/>
      <c r="H321" s="15"/>
      <c r="I321" s="47">
        <v>512000</v>
      </c>
      <c r="J321" s="47">
        <f t="shared" si="21"/>
        <v>512000</v>
      </c>
      <c r="K321" s="47">
        <v>104151.81</v>
      </c>
      <c r="L321" s="71">
        <f t="shared" si="22"/>
        <v>20.342150390625</v>
      </c>
    </row>
    <row r="322" spans="1:12" ht="12.75" hidden="1">
      <c r="A322" s="31"/>
      <c r="B322" s="23" t="s">
        <v>87</v>
      </c>
      <c r="C322" s="14">
        <v>200</v>
      </c>
      <c r="D322" s="25"/>
      <c r="E322" s="25"/>
      <c r="F322" s="25"/>
      <c r="G322" s="25"/>
      <c r="H322" s="15"/>
      <c r="I322" s="47">
        <v>155200</v>
      </c>
      <c r="J322" s="47">
        <f t="shared" si="21"/>
        <v>155200</v>
      </c>
      <c r="K322" s="47">
        <v>26767.01</v>
      </c>
      <c r="L322" s="71">
        <f t="shared" si="22"/>
        <v>17.24678479381443</v>
      </c>
    </row>
    <row r="323" spans="1:12" ht="22.5" hidden="1">
      <c r="A323" s="31"/>
      <c r="B323" s="23" t="s">
        <v>163</v>
      </c>
      <c r="C323" s="14">
        <v>200</v>
      </c>
      <c r="D323" s="25"/>
      <c r="E323" s="25"/>
      <c r="F323" s="25"/>
      <c r="G323" s="25"/>
      <c r="H323" s="15"/>
      <c r="I323" s="47">
        <v>5000</v>
      </c>
      <c r="J323" s="47">
        <f t="shared" si="21"/>
        <v>5000</v>
      </c>
      <c r="K323" s="47" t="s">
        <v>90</v>
      </c>
      <c r="L323" s="71" t="e">
        <f t="shared" si="22"/>
        <v>#VALUE!</v>
      </c>
    </row>
    <row r="324" spans="1:12" ht="12.75" hidden="1">
      <c r="A324" s="31"/>
      <c r="B324" s="23" t="s">
        <v>84</v>
      </c>
      <c r="C324" s="14">
        <v>200</v>
      </c>
      <c r="D324" s="25"/>
      <c r="E324" s="25"/>
      <c r="F324" s="25"/>
      <c r="G324" s="25"/>
      <c r="H324" s="15"/>
      <c r="I324" s="47">
        <v>5000</v>
      </c>
      <c r="J324" s="47">
        <f t="shared" si="21"/>
        <v>5000</v>
      </c>
      <c r="K324" s="47" t="s">
        <v>90</v>
      </c>
      <c r="L324" s="71" t="e">
        <f t="shared" si="22"/>
        <v>#VALUE!</v>
      </c>
    </row>
    <row r="325" spans="1:12" ht="12.75" hidden="1">
      <c r="A325" s="31"/>
      <c r="B325" s="23" t="s">
        <v>85</v>
      </c>
      <c r="C325" s="14">
        <v>200</v>
      </c>
      <c r="D325" s="25"/>
      <c r="E325" s="25"/>
      <c r="F325" s="25"/>
      <c r="G325" s="25"/>
      <c r="H325" s="15"/>
      <c r="I325" s="47">
        <v>5000</v>
      </c>
      <c r="J325" s="47">
        <f t="shared" si="21"/>
        <v>5000</v>
      </c>
      <c r="K325" s="47" t="s">
        <v>90</v>
      </c>
      <c r="L325" s="71" t="e">
        <f t="shared" si="22"/>
        <v>#VALUE!</v>
      </c>
    </row>
    <row r="326" spans="1:12" ht="12.75" hidden="1">
      <c r="A326" s="31"/>
      <c r="B326" s="23" t="s">
        <v>91</v>
      </c>
      <c r="C326" s="14">
        <v>200</v>
      </c>
      <c r="D326" s="25"/>
      <c r="E326" s="25"/>
      <c r="F326" s="25"/>
      <c r="G326" s="25"/>
      <c r="H326" s="15"/>
      <c r="I326" s="47">
        <v>5000</v>
      </c>
      <c r="J326" s="47">
        <f t="shared" si="21"/>
        <v>5000</v>
      </c>
      <c r="K326" s="47" t="s">
        <v>90</v>
      </c>
      <c r="L326" s="71" t="e">
        <f t="shared" si="22"/>
        <v>#VALUE!</v>
      </c>
    </row>
    <row r="327" spans="1:12" ht="22.5">
      <c r="A327" s="31"/>
      <c r="B327" s="23" t="s">
        <v>92</v>
      </c>
      <c r="C327" s="14">
        <v>992</v>
      </c>
      <c r="D327" s="25" t="s">
        <v>260</v>
      </c>
      <c r="E327" s="25" t="s">
        <v>206</v>
      </c>
      <c r="F327" s="25" t="s">
        <v>270</v>
      </c>
      <c r="G327" s="25" t="s">
        <v>215</v>
      </c>
      <c r="H327" s="15"/>
      <c r="I327" s="47">
        <v>45489.8</v>
      </c>
      <c r="J327" s="47">
        <f t="shared" si="21"/>
        <v>45489.8</v>
      </c>
      <c r="K327" s="47">
        <v>45489.8</v>
      </c>
      <c r="L327" s="71">
        <f t="shared" si="22"/>
        <v>100</v>
      </c>
    </row>
    <row r="328" spans="1:12" ht="22.5" hidden="1">
      <c r="A328" s="31"/>
      <c r="B328" s="23" t="s">
        <v>93</v>
      </c>
      <c r="C328" s="14">
        <v>200</v>
      </c>
      <c r="D328" s="25"/>
      <c r="E328" s="25"/>
      <c r="F328" s="25"/>
      <c r="G328" s="25"/>
      <c r="H328" s="15"/>
      <c r="I328" s="47">
        <v>149178.29</v>
      </c>
      <c r="J328" s="104">
        <f t="shared" si="21"/>
        <v>149178.29</v>
      </c>
      <c r="K328" s="47">
        <v>29539.75</v>
      </c>
      <c r="L328" s="105">
        <f t="shared" si="22"/>
        <v>19.801641378246124</v>
      </c>
    </row>
    <row r="329" spans="1:12" ht="22.5" hidden="1">
      <c r="A329" s="31"/>
      <c r="B329" s="23" t="s">
        <v>129</v>
      </c>
      <c r="C329" s="14">
        <v>200</v>
      </c>
      <c r="D329" s="25"/>
      <c r="E329" s="25"/>
      <c r="F329" s="25"/>
      <c r="G329" s="25"/>
      <c r="H329" s="15"/>
      <c r="I329" s="47">
        <v>44629</v>
      </c>
      <c r="J329" s="104">
        <f t="shared" si="21"/>
        <v>44629</v>
      </c>
      <c r="K329" s="47">
        <v>5965.4</v>
      </c>
      <c r="L329" s="105">
        <f t="shared" si="22"/>
        <v>13.366645006610051</v>
      </c>
    </row>
    <row r="330" spans="1:12" ht="12.75" hidden="1">
      <c r="A330" s="31"/>
      <c r="B330" s="23" t="s">
        <v>84</v>
      </c>
      <c r="C330" s="14">
        <v>200</v>
      </c>
      <c r="D330" s="25"/>
      <c r="E330" s="25"/>
      <c r="F330" s="25"/>
      <c r="G330" s="25"/>
      <c r="H330" s="15"/>
      <c r="I330" s="47">
        <v>44629</v>
      </c>
      <c r="J330" s="104">
        <f t="shared" si="21"/>
        <v>44629</v>
      </c>
      <c r="K330" s="47">
        <v>5965.4</v>
      </c>
      <c r="L330" s="105">
        <f t="shared" si="22"/>
        <v>13.366645006610051</v>
      </c>
    </row>
    <row r="331" spans="1:12" ht="12.75" hidden="1">
      <c r="A331" s="31"/>
      <c r="B331" s="23" t="s">
        <v>95</v>
      </c>
      <c r="C331" s="14">
        <v>200</v>
      </c>
      <c r="D331" s="25"/>
      <c r="E331" s="25"/>
      <c r="F331" s="25"/>
      <c r="G331" s="25"/>
      <c r="H331" s="15"/>
      <c r="I331" s="47">
        <v>44629</v>
      </c>
      <c r="J331" s="104">
        <f aca="true" t="shared" si="23" ref="J331:J355">I331</f>
        <v>44629</v>
      </c>
      <c r="K331" s="47">
        <v>5965.4</v>
      </c>
      <c r="L331" s="105">
        <f aca="true" t="shared" si="24" ref="L331:L356">(K331/J331)*100</f>
        <v>13.366645006610051</v>
      </c>
    </row>
    <row r="332" spans="1:12" ht="12.75" hidden="1">
      <c r="A332" s="31"/>
      <c r="B332" s="23" t="s">
        <v>130</v>
      </c>
      <c r="C332" s="14">
        <v>200</v>
      </c>
      <c r="D332" s="25"/>
      <c r="E332" s="25"/>
      <c r="F332" s="25"/>
      <c r="G332" s="25"/>
      <c r="H332" s="15"/>
      <c r="I332" s="47">
        <v>35000</v>
      </c>
      <c r="J332" s="104">
        <f t="shared" si="23"/>
        <v>35000</v>
      </c>
      <c r="K332" s="47">
        <v>5965.4</v>
      </c>
      <c r="L332" s="105">
        <f t="shared" si="24"/>
        <v>17.043999999999997</v>
      </c>
    </row>
    <row r="333" spans="1:12" ht="12.75" hidden="1">
      <c r="A333" s="31"/>
      <c r="B333" s="23" t="s">
        <v>98</v>
      </c>
      <c r="C333" s="14">
        <v>200</v>
      </c>
      <c r="D333" s="25"/>
      <c r="E333" s="25"/>
      <c r="F333" s="25"/>
      <c r="G333" s="25"/>
      <c r="H333" s="15"/>
      <c r="I333" s="47">
        <v>5000</v>
      </c>
      <c r="J333" s="104">
        <f t="shared" si="23"/>
        <v>5000</v>
      </c>
      <c r="K333" s="47" t="s">
        <v>90</v>
      </c>
      <c r="L333" s="105" t="e">
        <f t="shared" si="24"/>
        <v>#VALUE!</v>
      </c>
    </row>
    <row r="334" spans="1:12" ht="12.75" hidden="1">
      <c r="A334" s="31"/>
      <c r="B334" s="23" t="s">
        <v>99</v>
      </c>
      <c r="C334" s="14">
        <v>200</v>
      </c>
      <c r="D334" s="25"/>
      <c r="E334" s="25"/>
      <c r="F334" s="25"/>
      <c r="G334" s="25"/>
      <c r="H334" s="15"/>
      <c r="I334" s="47">
        <v>4629</v>
      </c>
      <c r="J334" s="104">
        <f t="shared" si="23"/>
        <v>4629</v>
      </c>
      <c r="K334" s="47" t="s">
        <v>90</v>
      </c>
      <c r="L334" s="105" t="e">
        <f t="shared" si="24"/>
        <v>#VALUE!</v>
      </c>
    </row>
    <row r="335" spans="1:12" ht="22.5" hidden="1">
      <c r="A335" s="31"/>
      <c r="B335" s="23" t="s">
        <v>94</v>
      </c>
      <c r="C335" s="14">
        <v>200</v>
      </c>
      <c r="D335" s="25"/>
      <c r="E335" s="25"/>
      <c r="F335" s="25"/>
      <c r="G335" s="25"/>
      <c r="H335" s="15"/>
      <c r="I335" s="47">
        <v>104549.29</v>
      </c>
      <c r="J335" s="104">
        <f t="shared" si="23"/>
        <v>104549.29</v>
      </c>
      <c r="K335" s="47">
        <v>23574.35</v>
      </c>
      <c r="L335" s="105">
        <f t="shared" si="24"/>
        <v>22.54855102315855</v>
      </c>
    </row>
    <row r="336" spans="1:12" ht="12.75" hidden="1">
      <c r="A336" s="31"/>
      <c r="B336" s="23" t="s">
        <v>84</v>
      </c>
      <c r="C336" s="14">
        <v>200</v>
      </c>
      <c r="D336" s="25"/>
      <c r="E336" s="25"/>
      <c r="F336" s="25"/>
      <c r="G336" s="25"/>
      <c r="H336" s="15"/>
      <c r="I336" s="47">
        <v>100678.29</v>
      </c>
      <c r="J336" s="104">
        <f t="shared" si="23"/>
        <v>100678.29</v>
      </c>
      <c r="K336" s="47">
        <v>22703.35</v>
      </c>
      <c r="L336" s="105">
        <f t="shared" si="24"/>
        <v>22.55039293972911</v>
      </c>
    </row>
    <row r="337" spans="1:12" ht="12.75" hidden="1">
      <c r="A337" s="31"/>
      <c r="B337" s="23" t="s">
        <v>95</v>
      </c>
      <c r="C337" s="14">
        <v>200</v>
      </c>
      <c r="D337" s="25"/>
      <c r="E337" s="25"/>
      <c r="F337" s="25"/>
      <c r="G337" s="25"/>
      <c r="H337" s="15"/>
      <c r="I337" s="47">
        <v>100678.29</v>
      </c>
      <c r="J337" s="104">
        <f t="shared" si="23"/>
        <v>100678.29</v>
      </c>
      <c r="K337" s="47">
        <v>22703.35</v>
      </c>
      <c r="L337" s="105">
        <f t="shared" si="24"/>
        <v>22.55039293972911</v>
      </c>
    </row>
    <row r="338" spans="1:12" ht="12.75" hidden="1">
      <c r="A338" s="31"/>
      <c r="B338" s="23" t="s">
        <v>96</v>
      </c>
      <c r="C338" s="14">
        <v>200</v>
      </c>
      <c r="D338" s="25"/>
      <c r="E338" s="25"/>
      <c r="F338" s="25"/>
      <c r="G338" s="25"/>
      <c r="H338" s="15"/>
      <c r="I338" s="47">
        <v>2000</v>
      </c>
      <c r="J338" s="104">
        <f t="shared" si="23"/>
        <v>2000</v>
      </c>
      <c r="K338" s="47" t="s">
        <v>90</v>
      </c>
      <c r="L338" s="105" t="e">
        <f t="shared" si="24"/>
        <v>#VALUE!</v>
      </c>
    </row>
    <row r="339" spans="1:12" ht="12.75" hidden="1">
      <c r="A339" s="31"/>
      <c r="B339" s="23" t="s">
        <v>97</v>
      </c>
      <c r="C339" s="14">
        <v>200</v>
      </c>
      <c r="D339" s="25"/>
      <c r="E339" s="25"/>
      <c r="F339" s="25"/>
      <c r="G339" s="25"/>
      <c r="H339" s="15"/>
      <c r="I339" s="47">
        <v>56678.29</v>
      </c>
      <c r="J339" s="104">
        <f t="shared" si="23"/>
        <v>56678.29</v>
      </c>
      <c r="K339" s="47">
        <v>4580.62</v>
      </c>
      <c r="L339" s="105">
        <f t="shared" si="24"/>
        <v>8.081789341209836</v>
      </c>
    </row>
    <row r="340" spans="1:12" ht="12.75" hidden="1">
      <c r="A340" s="31"/>
      <c r="B340" s="23" t="s">
        <v>99</v>
      </c>
      <c r="C340" s="14">
        <v>200</v>
      </c>
      <c r="D340" s="25"/>
      <c r="E340" s="25"/>
      <c r="F340" s="25"/>
      <c r="G340" s="25"/>
      <c r="H340" s="15"/>
      <c r="I340" s="47">
        <v>42000</v>
      </c>
      <c r="J340" s="104">
        <f t="shared" si="23"/>
        <v>42000</v>
      </c>
      <c r="K340" s="47">
        <v>18122.73</v>
      </c>
      <c r="L340" s="105">
        <f t="shared" si="24"/>
        <v>43.14935714285714</v>
      </c>
    </row>
    <row r="341" spans="1:12" ht="12.75" hidden="1">
      <c r="A341" s="31"/>
      <c r="B341" s="23" t="s">
        <v>100</v>
      </c>
      <c r="C341" s="14">
        <v>200</v>
      </c>
      <c r="D341" s="25"/>
      <c r="E341" s="25"/>
      <c r="F341" s="25"/>
      <c r="G341" s="25"/>
      <c r="H341" s="15"/>
      <c r="I341" s="47">
        <v>3871</v>
      </c>
      <c r="J341" s="104">
        <f t="shared" si="23"/>
        <v>3871</v>
      </c>
      <c r="K341" s="47">
        <v>871</v>
      </c>
      <c r="L341" s="105">
        <f t="shared" si="24"/>
        <v>22.500645827951434</v>
      </c>
    </row>
    <row r="342" spans="1:12" ht="12.75" hidden="1">
      <c r="A342" s="31"/>
      <c r="B342" s="23" t="s">
        <v>140</v>
      </c>
      <c r="C342" s="14">
        <v>200</v>
      </c>
      <c r="D342" s="25"/>
      <c r="E342" s="25"/>
      <c r="F342" s="25"/>
      <c r="G342" s="25"/>
      <c r="H342" s="15"/>
      <c r="I342" s="47">
        <v>871</v>
      </c>
      <c r="J342" s="104">
        <f t="shared" si="23"/>
        <v>871</v>
      </c>
      <c r="K342" s="47">
        <v>871</v>
      </c>
      <c r="L342" s="105">
        <f t="shared" si="24"/>
        <v>100</v>
      </c>
    </row>
    <row r="343" spans="1:12" ht="12.75" hidden="1">
      <c r="A343" s="31"/>
      <c r="B343" s="23" t="s">
        <v>101</v>
      </c>
      <c r="C343" s="14">
        <v>200</v>
      </c>
      <c r="D343" s="25"/>
      <c r="E343" s="25"/>
      <c r="F343" s="25"/>
      <c r="G343" s="25"/>
      <c r="H343" s="15"/>
      <c r="I343" s="47">
        <v>3000</v>
      </c>
      <c r="J343" s="104">
        <f t="shared" si="23"/>
        <v>3000</v>
      </c>
      <c r="K343" s="47" t="s">
        <v>90</v>
      </c>
      <c r="L343" s="105" t="e">
        <f t="shared" si="24"/>
        <v>#VALUE!</v>
      </c>
    </row>
    <row r="344" spans="1:12" s="48" customFormat="1" ht="12.75">
      <c r="A344" s="75">
        <v>9</v>
      </c>
      <c r="B344" s="76" t="s">
        <v>168</v>
      </c>
      <c r="C344" s="77">
        <v>992</v>
      </c>
      <c r="D344" s="78" t="s">
        <v>217</v>
      </c>
      <c r="E344" s="78"/>
      <c r="F344" s="78"/>
      <c r="G344" s="78"/>
      <c r="H344" s="79"/>
      <c r="I344" s="104">
        <f>I345</f>
        <v>100500</v>
      </c>
      <c r="J344" s="104">
        <f t="shared" si="23"/>
        <v>100500</v>
      </c>
      <c r="K344" s="104">
        <f>K345</f>
        <v>100500</v>
      </c>
      <c r="L344" s="105">
        <f t="shared" si="24"/>
        <v>100</v>
      </c>
    </row>
    <row r="345" spans="1:12" ht="12.75">
      <c r="A345" s="31"/>
      <c r="B345" s="23" t="s">
        <v>169</v>
      </c>
      <c r="C345" s="14">
        <v>992</v>
      </c>
      <c r="D345" s="25" t="s">
        <v>217</v>
      </c>
      <c r="E345" s="25" t="s">
        <v>211</v>
      </c>
      <c r="F345" s="25"/>
      <c r="G345" s="25"/>
      <c r="H345" s="15"/>
      <c r="I345" s="47">
        <f>I346</f>
        <v>100500</v>
      </c>
      <c r="J345" s="47">
        <f t="shared" si="23"/>
        <v>100500</v>
      </c>
      <c r="K345" s="47">
        <f>K346</f>
        <v>100500</v>
      </c>
      <c r="L345" s="71">
        <f t="shared" si="24"/>
        <v>100</v>
      </c>
    </row>
    <row r="346" spans="1:12" ht="28.5" customHeight="1">
      <c r="A346" s="31"/>
      <c r="B346" s="23" t="s">
        <v>290</v>
      </c>
      <c r="C346" s="14">
        <v>992</v>
      </c>
      <c r="D346" s="25" t="s">
        <v>217</v>
      </c>
      <c r="E346" s="25" t="s">
        <v>211</v>
      </c>
      <c r="F346" s="25" t="s">
        <v>271</v>
      </c>
      <c r="G346" s="25"/>
      <c r="H346" s="15"/>
      <c r="I346" s="47">
        <f>I347</f>
        <v>100500</v>
      </c>
      <c r="J346" s="47">
        <f t="shared" si="23"/>
        <v>100500</v>
      </c>
      <c r="K346" s="47">
        <f>K347</f>
        <v>100500</v>
      </c>
      <c r="L346" s="71">
        <f t="shared" si="24"/>
        <v>100</v>
      </c>
    </row>
    <row r="347" spans="1:12" ht="12.75">
      <c r="A347" s="31"/>
      <c r="B347" s="23" t="s">
        <v>79</v>
      </c>
      <c r="C347" s="14">
        <v>992</v>
      </c>
      <c r="D347" s="25" t="s">
        <v>217</v>
      </c>
      <c r="E347" s="25" t="s">
        <v>211</v>
      </c>
      <c r="F347" s="25" t="s">
        <v>272</v>
      </c>
      <c r="G347" s="25"/>
      <c r="H347" s="15"/>
      <c r="I347" s="47">
        <f>I348</f>
        <v>100500</v>
      </c>
      <c r="J347" s="47">
        <f t="shared" si="23"/>
        <v>100500</v>
      </c>
      <c r="K347" s="47">
        <f>K348</f>
        <v>100500</v>
      </c>
      <c r="L347" s="71">
        <f t="shared" si="24"/>
        <v>100</v>
      </c>
    </row>
    <row r="348" spans="1:12" ht="22.5">
      <c r="A348" s="31"/>
      <c r="B348" s="23" t="s">
        <v>170</v>
      </c>
      <c r="C348" s="14">
        <v>992</v>
      </c>
      <c r="D348" s="25" t="s">
        <v>217</v>
      </c>
      <c r="E348" s="25" t="s">
        <v>211</v>
      </c>
      <c r="F348" s="25" t="s">
        <v>273</v>
      </c>
      <c r="G348" s="25"/>
      <c r="H348" s="15"/>
      <c r="I348" s="47">
        <f>I349+I356</f>
        <v>100500</v>
      </c>
      <c r="J348" s="47">
        <f>J349+J356</f>
        <v>100500</v>
      </c>
      <c r="K348" s="47">
        <f>K349+K356</f>
        <v>100500</v>
      </c>
      <c r="L348" s="71">
        <f t="shared" si="24"/>
        <v>100</v>
      </c>
    </row>
    <row r="349" spans="1:12" ht="45">
      <c r="A349" s="31"/>
      <c r="B349" s="23" t="s">
        <v>81</v>
      </c>
      <c r="C349" s="14">
        <v>992</v>
      </c>
      <c r="D349" s="25" t="s">
        <v>217</v>
      </c>
      <c r="E349" s="25" t="s">
        <v>211</v>
      </c>
      <c r="F349" s="25" t="s">
        <v>273</v>
      </c>
      <c r="G349" s="25" t="s">
        <v>214</v>
      </c>
      <c r="H349" s="15"/>
      <c r="I349" s="47">
        <v>97800</v>
      </c>
      <c r="J349" s="47">
        <v>97800</v>
      </c>
      <c r="K349" s="47">
        <v>97800</v>
      </c>
      <c r="L349" s="71">
        <f t="shared" si="24"/>
        <v>100</v>
      </c>
    </row>
    <row r="350" spans="1:12" ht="22.5" hidden="1">
      <c r="A350" s="31"/>
      <c r="B350" s="23" t="s">
        <v>82</v>
      </c>
      <c r="C350" s="14">
        <v>200</v>
      </c>
      <c r="D350" s="25"/>
      <c r="E350" s="25"/>
      <c r="F350" s="25"/>
      <c r="G350" s="25"/>
      <c r="H350" s="15"/>
      <c r="I350" s="47">
        <v>95500</v>
      </c>
      <c r="J350" s="47">
        <f t="shared" si="23"/>
        <v>95500</v>
      </c>
      <c r="K350" s="47">
        <v>18282.85</v>
      </c>
      <c r="L350" s="71">
        <f t="shared" si="24"/>
        <v>19.14434554973822</v>
      </c>
    </row>
    <row r="351" spans="1:12" ht="22.5" hidden="1">
      <c r="A351" s="31"/>
      <c r="B351" s="23" t="s">
        <v>83</v>
      </c>
      <c r="C351" s="14">
        <v>200</v>
      </c>
      <c r="D351" s="25"/>
      <c r="E351" s="25"/>
      <c r="F351" s="25"/>
      <c r="G351" s="25"/>
      <c r="H351" s="15"/>
      <c r="I351" s="47">
        <v>95500</v>
      </c>
      <c r="J351" s="47">
        <f t="shared" si="23"/>
        <v>95500</v>
      </c>
      <c r="K351" s="47">
        <v>18282.85</v>
      </c>
      <c r="L351" s="71">
        <f t="shared" si="24"/>
        <v>19.14434554973822</v>
      </c>
    </row>
    <row r="352" spans="1:12" ht="12.75" hidden="1">
      <c r="A352" s="31"/>
      <c r="B352" s="23" t="s">
        <v>84</v>
      </c>
      <c r="C352" s="14">
        <v>200</v>
      </c>
      <c r="D352" s="25"/>
      <c r="E352" s="25"/>
      <c r="F352" s="25"/>
      <c r="G352" s="25"/>
      <c r="H352" s="15"/>
      <c r="I352" s="47">
        <v>95500</v>
      </c>
      <c r="J352" s="47">
        <f t="shared" si="23"/>
        <v>95500</v>
      </c>
      <c r="K352" s="47">
        <v>18282.85</v>
      </c>
      <c r="L352" s="71">
        <f t="shared" si="24"/>
        <v>19.14434554973822</v>
      </c>
    </row>
    <row r="353" spans="1:12" ht="12.75" hidden="1">
      <c r="A353" s="31"/>
      <c r="B353" s="23" t="s">
        <v>85</v>
      </c>
      <c r="C353" s="14">
        <v>200</v>
      </c>
      <c r="D353" s="25"/>
      <c r="E353" s="25"/>
      <c r="F353" s="25"/>
      <c r="G353" s="25"/>
      <c r="H353" s="15"/>
      <c r="I353" s="47">
        <v>95500</v>
      </c>
      <c r="J353" s="47">
        <f t="shared" si="23"/>
        <v>95500</v>
      </c>
      <c r="K353" s="47">
        <v>18282.85</v>
      </c>
      <c r="L353" s="71">
        <f t="shared" si="24"/>
        <v>19.14434554973822</v>
      </c>
    </row>
    <row r="354" spans="1:12" ht="12.75" hidden="1">
      <c r="A354" s="31"/>
      <c r="B354" s="23" t="s">
        <v>86</v>
      </c>
      <c r="C354" s="14">
        <v>200</v>
      </c>
      <c r="D354" s="25"/>
      <c r="E354" s="25"/>
      <c r="F354" s="25"/>
      <c r="G354" s="25"/>
      <c r="H354" s="15"/>
      <c r="I354" s="47">
        <v>73300</v>
      </c>
      <c r="J354" s="47">
        <f t="shared" si="23"/>
        <v>73300</v>
      </c>
      <c r="K354" s="47">
        <v>14680</v>
      </c>
      <c r="L354" s="71">
        <f t="shared" si="24"/>
        <v>20.027285129604365</v>
      </c>
    </row>
    <row r="355" spans="1:12" ht="12.75" hidden="1">
      <c r="A355" s="31"/>
      <c r="B355" s="23" t="s">
        <v>87</v>
      </c>
      <c r="C355" s="14">
        <v>200</v>
      </c>
      <c r="D355" s="25"/>
      <c r="E355" s="25"/>
      <c r="F355" s="25"/>
      <c r="G355" s="25"/>
      <c r="H355" s="15"/>
      <c r="I355" s="47">
        <v>22200</v>
      </c>
      <c r="J355" s="47">
        <f t="shared" si="23"/>
        <v>22200</v>
      </c>
      <c r="K355" s="47">
        <v>3602.85</v>
      </c>
      <c r="L355" s="71">
        <f t="shared" si="24"/>
        <v>16.229054054054053</v>
      </c>
    </row>
    <row r="356" spans="1:12" ht="22.5">
      <c r="A356" s="31"/>
      <c r="B356" s="23" t="s">
        <v>92</v>
      </c>
      <c r="C356" s="14">
        <v>992</v>
      </c>
      <c r="D356" s="25" t="s">
        <v>217</v>
      </c>
      <c r="E356" s="25" t="s">
        <v>211</v>
      </c>
      <c r="F356" s="25" t="s">
        <v>273</v>
      </c>
      <c r="G356" s="25" t="s">
        <v>215</v>
      </c>
      <c r="H356" s="15"/>
      <c r="I356" s="47">
        <v>2700</v>
      </c>
      <c r="J356" s="47">
        <v>2700</v>
      </c>
      <c r="K356" s="47">
        <v>2700</v>
      </c>
      <c r="L356" s="71">
        <f t="shared" si="24"/>
        <v>100</v>
      </c>
    </row>
    <row r="357" spans="1:12" ht="22.5" hidden="1">
      <c r="A357" s="31"/>
      <c r="B357" s="8" t="s">
        <v>93</v>
      </c>
      <c r="C357" s="2">
        <v>200</v>
      </c>
      <c r="D357" s="9"/>
      <c r="E357" s="9"/>
      <c r="F357" s="9"/>
      <c r="G357" s="9"/>
      <c r="H357" s="3" t="s">
        <v>171</v>
      </c>
      <c r="I357" s="106">
        <v>18000</v>
      </c>
      <c r="J357" s="106"/>
      <c r="K357" s="106" t="s">
        <v>90</v>
      </c>
      <c r="L357" s="107">
        <v>18000</v>
      </c>
    </row>
    <row r="358" spans="1:12" ht="22.5" hidden="1">
      <c r="A358" s="31"/>
      <c r="B358" s="8" t="s">
        <v>94</v>
      </c>
      <c r="C358" s="2">
        <v>200</v>
      </c>
      <c r="D358" s="9"/>
      <c r="E358" s="9"/>
      <c r="F358" s="9"/>
      <c r="G358" s="9"/>
      <c r="H358" s="3" t="s">
        <v>172</v>
      </c>
      <c r="I358" s="106">
        <v>18000</v>
      </c>
      <c r="J358" s="106"/>
      <c r="K358" s="106" t="s">
        <v>90</v>
      </c>
      <c r="L358" s="107">
        <v>18000</v>
      </c>
    </row>
    <row r="359" spans="1:12" ht="12.75" hidden="1">
      <c r="A359" s="31"/>
      <c r="B359" s="8" t="s">
        <v>84</v>
      </c>
      <c r="C359" s="2">
        <v>200</v>
      </c>
      <c r="D359" s="9"/>
      <c r="E359" s="9"/>
      <c r="F359" s="9"/>
      <c r="G359" s="9"/>
      <c r="H359" s="3" t="s">
        <v>173</v>
      </c>
      <c r="I359" s="106">
        <v>15000</v>
      </c>
      <c r="J359" s="106"/>
      <c r="K359" s="106" t="s">
        <v>90</v>
      </c>
      <c r="L359" s="107">
        <v>15000</v>
      </c>
    </row>
    <row r="360" spans="1:12" ht="12.75" hidden="1">
      <c r="A360" s="31"/>
      <c r="B360" s="8" t="s">
        <v>95</v>
      </c>
      <c r="C360" s="2">
        <v>200</v>
      </c>
      <c r="D360" s="9"/>
      <c r="E360" s="9"/>
      <c r="F360" s="9"/>
      <c r="G360" s="9"/>
      <c r="H360" s="3" t="s">
        <v>174</v>
      </c>
      <c r="I360" s="106">
        <v>14000</v>
      </c>
      <c r="J360" s="106"/>
      <c r="K360" s="106" t="s">
        <v>90</v>
      </c>
      <c r="L360" s="107">
        <v>14000</v>
      </c>
    </row>
    <row r="361" spans="1:12" ht="12.75" hidden="1">
      <c r="A361" s="31"/>
      <c r="B361" s="8" t="s">
        <v>96</v>
      </c>
      <c r="C361" s="2">
        <v>200</v>
      </c>
      <c r="D361" s="9"/>
      <c r="E361" s="9"/>
      <c r="F361" s="9"/>
      <c r="G361" s="9"/>
      <c r="H361" s="3" t="s">
        <v>175</v>
      </c>
      <c r="I361" s="106">
        <v>14000</v>
      </c>
      <c r="J361" s="106"/>
      <c r="K361" s="106" t="s">
        <v>90</v>
      </c>
      <c r="L361" s="107">
        <v>14000</v>
      </c>
    </row>
    <row r="362" spans="1:12" ht="12.75" hidden="1">
      <c r="A362" s="31"/>
      <c r="B362" s="8" t="s">
        <v>105</v>
      </c>
      <c r="C362" s="2">
        <v>200</v>
      </c>
      <c r="D362" s="9"/>
      <c r="E362" s="9"/>
      <c r="F362" s="9"/>
      <c r="G362" s="9"/>
      <c r="H362" s="3" t="s">
        <v>176</v>
      </c>
      <c r="I362" s="106">
        <v>1000</v>
      </c>
      <c r="J362" s="4"/>
      <c r="K362" s="4" t="s">
        <v>90</v>
      </c>
      <c r="L362" s="5">
        <v>1000</v>
      </c>
    </row>
    <row r="363" spans="1:12" ht="12.75" hidden="1">
      <c r="A363" s="31"/>
      <c r="B363" s="8" t="s">
        <v>100</v>
      </c>
      <c r="C363" s="2">
        <v>200</v>
      </c>
      <c r="D363" s="9"/>
      <c r="E363" s="9"/>
      <c r="F363" s="9"/>
      <c r="G363" s="9"/>
      <c r="H363" s="3" t="s">
        <v>177</v>
      </c>
      <c r="I363" s="106">
        <v>3000</v>
      </c>
      <c r="J363" s="4"/>
      <c r="K363" s="4" t="s">
        <v>90</v>
      </c>
      <c r="L363" s="5">
        <v>3000</v>
      </c>
    </row>
    <row r="364" spans="1:12" ht="12.75" hidden="1">
      <c r="A364" s="31"/>
      <c r="B364" s="8" t="s">
        <v>140</v>
      </c>
      <c r="C364" s="2">
        <v>200</v>
      </c>
      <c r="D364" s="9"/>
      <c r="E364" s="9"/>
      <c r="F364" s="9"/>
      <c r="G364" s="9"/>
      <c r="H364" s="3" t="s">
        <v>178</v>
      </c>
      <c r="I364" s="106">
        <v>3000</v>
      </c>
      <c r="J364" s="4"/>
      <c r="K364" s="4" t="s">
        <v>90</v>
      </c>
      <c r="L364" s="5">
        <v>3000</v>
      </c>
    </row>
    <row r="365" spans="1:12" ht="22.5" hidden="1">
      <c r="A365" s="138"/>
      <c r="B365" s="8" t="s">
        <v>179</v>
      </c>
      <c r="C365" s="2">
        <v>450</v>
      </c>
      <c r="D365" s="9"/>
      <c r="E365" s="9"/>
      <c r="F365" s="9"/>
      <c r="G365" s="9"/>
      <c r="H365" s="3" t="s">
        <v>5</v>
      </c>
      <c r="I365" s="106">
        <v>-804977.21</v>
      </c>
      <c r="J365" s="4"/>
      <c r="K365" s="4">
        <v>-158667.35</v>
      </c>
      <c r="L365" s="5" t="s">
        <v>90</v>
      </c>
    </row>
    <row r="366" spans="1:12" ht="12.75">
      <c r="A366" s="139"/>
      <c r="B366" s="1"/>
      <c r="C366" s="6"/>
      <c r="D366" s="6"/>
      <c r="E366" s="6"/>
      <c r="F366" s="6"/>
      <c r="G366" s="6"/>
      <c r="H366" s="6"/>
      <c r="I366" s="108"/>
      <c r="J366" s="7"/>
      <c r="K366" s="7"/>
      <c r="L366" s="7"/>
    </row>
    <row r="367" spans="2:12" ht="15">
      <c r="B367" s="169" t="s">
        <v>281</v>
      </c>
      <c r="C367" s="143"/>
      <c r="D367" s="143"/>
      <c r="E367" s="143"/>
      <c r="F367" s="143"/>
      <c r="G367" s="143"/>
      <c r="H367" s="143"/>
      <c r="I367" s="144"/>
      <c r="J367" s="143"/>
      <c r="K367" s="162" t="s">
        <v>387</v>
      </c>
      <c r="L367" s="162"/>
    </row>
    <row r="368" spans="2:12" ht="15">
      <c r="B368" s="163"/>
      <c r="C368" s="143"/>
      <c r="D368" s="143"/>
      <c r="E368" s="143"/>
      <c r="F368" s="143"/>
      <c r="G368" s="143"/>
      <c r="H368" s="143"/>
      <c r="I368" s="144"/>
      <c r="J368" s="143"/>
      <c r="K368" s="162"/>
      <c r="L368" s="162"/>
    </row>
    <row r="369" spans="2:12" ht="15">
      <c r="B369" s="141"/>
      <c r="C369" s="143"/>
      <c r="D369" s="143"/>
      <c r="E369" s="143"/>
      <c r="F369" s="143"/>
      <c r="G369" s="143"/>
      <c r="H369" s="143"/>
      <c r="I369" s="144"/>
      <c r="J369" s="143"/>
      <c r="K369" s="142"/>
      <c r="L369" s="142"/>
    </row>
    <row r="370" spans="2:12" ht="15">
      <c r="B370" s="162"/>
      <c r="C370" s="143"/>
      <c r="D370" s="143"/>
      <c r="E370" s="143"/>
      <c r="F370" s="143"/>
      <c r="G370" s="143"/>
      <c r="H370" s="143"/>
      <c r="I370" s="144"/>
      <c r="J370" s="143"/>
      <c r="K370" s="162"/>
      <c r="L370" s="162"/>
    </row>
    <row r="371" spans="2:12" ht="15">
      <c r="B371" s="162"/>
      <c r="C371" s="143"/>
      <c r="D371" s="143"/>
      <c r="E371" s="143"/>
      <c r="F371" s="143"/>
      <c r="G371" s="143"/>
      <c r="H371" s="143"/>
      <c r="I371" s="144"/>
      <c r="J371" s="143"/>
      <c r="K371" s="162"/>
      <c r="L371" s="162"/>
    </row>
  </sheetData>
  <sheetProtection/>
  <mergeCells count="9">
    <mergeCell ref="B370:B371"/>
    <mergeCell ref="K367:L368"/>
    <mergeCell ref="K370:L371"/>
    <mergeCell ref="B6:L6"/>
    <mergeCell ref="A1:L1"/>
    <mergeCell ref="A2:L2"/>
    <mergeCell ref="A3:L3"/>
    <mergeCell ref="A4:L4"/>
    <mergeCell ref="B367:B36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2"/>
  <sheetViews>
    <sheetView view="pageBreakPreview" zoomScale="87" zoomScaleSheetLayoutView="87" zoomScalePageLayoutView="0" workbookViewId="0" topLeftCell="A1">
      <selection activeCell="K8" sqref="K8"/>
    </sheetView>
  </sheetViews>
  <sheetFormatPr defaultColWidth="9.140625" defaultRowHeight="12.75"/>
  <cols>
    <col min="1" max="1" width="5.140625" style="0" customWidth="1"/>
    <col min="2" max="2" width="50.28125" style="0" customWidth="1"/>
    <col min="3" max="3" width="4.421875" style="0" hidden="1" customWidth="1"/>
    <col min="4" max="4" width="4.57421875" style="0" customWidth="1"/>
    <col min="5" max="5" width="3.8515625" style="0" customWidth="1"/>
    <col min="6" max="6" width="7.7109375" style="0" hidden="1" customWidth="1"/>
    <col min="7" max="7" width="3.8515625" style="0" hidden="1" customWidth="1"/>
    <col min="8" max="8" width="20.140625" style="0" hidden="1" customWidth="1"/>
    <col min="9" max="9" width="14.00390625" style="48" customWidth="1"/>
    <col min="10" max="10" width="13.57421875" style="0" customWidth="1"/>
    <col min="11" max="11" width="13.140625" style="0" customWidth="1"/>
    <col min="12" max="12" width="9.140625" style="0" customWidth="1"/>
  </cols>
  <sheetData>
    <row r="1" spans="1:12" ht="13.5" customHeight="1">
      <c r="A1" s="161" t="s">
        <v>379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5">
      <c r="A2" s="161" t="s">
        <v>292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">
      <c r="A3" s="161" t="s">
        <v>293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5">
      <c r="A4" s="161" t="s">
        <v>395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6" spans="2:12" ht="36" customHeight="1">
      <c r="B6" s="158" t="s">
        <v>380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2:12" ht="12.75">
      <c r="B7" s="10"/>
      <c r="C7" s="21"/>
      <c r="D7" s="21"/>
      <c r="E7" s="21"/>
      <c r="F7" s="21"/>
      <c r="G7" s="21"/>
      <c r="H7" s="21"/>
      <c r="I7" s="109"/>
      <c r="J7" s="21"/>
      <c r="K7" s="21"/>
      <c r="L7" s="80" t="s">
        <v>294</v>
      </c>
    </row>
    <row r="8" spans="1:12" ht="108" customHeight="1">
      <c r="A8" s="30" t="s">
        <v>200</v>
      </c>
      <c r="B8" s="22" t="s">
        <v>0</v>
      </c>
      <c r="C8" s="11" t="s">
        <v>201</v>
      </c>
      <c r="D8" s="11" t="s">
        <v>202</v>
      </c>
      <c r="E8" s="11" t="s">
        <v>203</v>
      </c>
      <c r="F8" s="11" t="s">
        <v>204</v>
      </c>
      <c r="G8" s="11" t="s">
        <v>205</v>
      </c>
      <c r="H8" s="11" t="s">
        <v>76</v>
      </c>
      <c r="I8" s="110" t="s">
        <v>383</v>
      </c>
      <c r="J8" s="11" t="s">
        <v>276</v>
      </c>
      <c r="K8" s="11" t="s">
        <v>199</v>
      </c>
      <c r="L8" s="11" t="s">
        <v>277</v>
      </c>
    </row>
    <row r="9" spans="1:12" ht="13.5" thickBot="1">
      <c r="A9" s="31">
        <v>1</v>
      </c>
      <c r="B9" s="22">
        <v>2</v>
      </c>
      <c r="C9" s="12">
        <v>3</v>
      </c>
      <c r="D9" s="12">
        <v>3</v>
      </c>
      <c r="E9" s="12">
        <v>4</v>
      </c>
      <c r="F9" s="12">
        <v>6</v>
      </c>
      <c r="G9" s="12">
        <v>7</v>
      </c>
      <c r="H9" s="12" t="s">
        <v>4</v>
      </c>
      <c r="I9" s="111">
        <v>5</v>
      </c>
      <c r="J9" s="12">
        <v>6</v>
      </c>
      <c r="K9" s="12">
        <v>7</v>
      </c>
      <c r="L9" s="12">
        <v>8</v>
      </c>
    </row>
    <row r="10" spans="1:12" ht="24" customHeight="1">
      <c r="A10" s="31"/>
      <c r="B10" s="33" t="s">
        <v>301</v>
      </c>
      <c r="C10" s="34"/>
      <c r="D10" s="35"/>
      <c r="E10" s="35"/>
      <c r="F10" s="35"/>
      <c r="G10" s="35"/>
      <c r="H10" s="36"/>
      <c r="I10" s="100">
        <f>I19+I129+I146+I169+I209+I238+I248+I345</f>
        <v>10806604.89</v>
      </c>
      <c r="J10" s="100">
        <f>J19+J129+J146+J169+J209+J238+J248+J345</f>
        <v>10806604.89</v>
      </c>
      <c r="K10" s="100">
        <f>K19+K129+K146+K169+K209+K238+K248+K345</f>
        <v>10383382.46</v>
      </c>
      <c r="L10" s="101">
        <f>(K10/J10)*100</f>
        <v>96.0836688829844</v>
      </c>
    </row>
    <row r="11" spans="1:12" ht="12.75" hidden="1">
      <c r="A11" s="31"/>
      <c r="B11" s="37" t="s">
        <v>275</v>
      </c>
      <c r="C11" s="39" t="s">
        <v>226</v>
      </c>
      <c r="D11" s="40"/>
      <c r="E11" s="40"/>
      <c r="F11" s="40"/>
      <c r="G11" s="40"/>
      <c r="H11" s="41"/>
      <c r="I11" s="102">
        <v>12600</v>
      </c>
      <c r="J11" s="102">
        <f aca="true" t="shared" si="0" ref="J11:J66">I11</f>
        <v>12600</v>
      </c>
      <c r="K11" s="102">
        <v>12600</v>
      </c>
      <c r="L11" s="103">
        <f aca="true" t="shared" si="1" ref="L11:L74">(K11/J11)*100</f>
        <v>100</v>
      </c>
    </row>
    <row r="12" spans="1:12" ht="12.75" hidden="1">
      <c r="A12" s="32">
        <v>1</v>
      </c>
      <c r="B12" s="26" t="s">
        <v>77</v>
      </c>
      <c r="C12" s="27" t="s">
        <v>226</v>
      </c>
      <c r="D12" s="28" t="s">
        <v>206</v>
      </c>
      <c r="E12" s="28"/>
      <c r="F12" s="28"/>
      <c r="G12" s="28"/>
      <c r="H12" s="29"/>
      <c r="I12" s="104">
        <v>12600</v>
      </c>
      <c r="J12" s="104">
        <f t="shared" si="0"/>
        <v>12600</v>
      </c>
      <c r="K12" s="104">
        <v>12600</v>
      </c>
      <c r="L12" s="71">
        <f t="shared" si="1"/>
        <v>100</v>
      </c>
    </row>
    <row r="13" spans="1:12" ht="22.5" hidden="1">
      <c r="A13" s="31"/>
      <c r="B13" s="23" t="s">
        <v>108</v>
      </c>
      <c r="C13" s="24" t="s">
        <v>226</v>
      </c>
      <c r="D13" s="25" t="s">
        <v>206</v>
      </c>
      <c r="E13" s="25" t="s">
        <v>213</v>
      </c>
      <c r="F13" s="25"/>
      <c r="G13" s="25"/>
      <c r="H13" s="15"/>
      <c r="I13" s="47">
        <f>I14</f>
        <v>12600</v>
      </c>
      <c r="J13" s="47">
        <f t="shared" si="0"/>
        <v>12600</v>
      </c>
      <c r="K13" s="47">
        <v>12600</v>
      </c>
      <c r="L13" s="71">
        <f t="shared" si="1"/>
        <v>100</v>
      </c>
    </row>
    <row r="14" spans="1:12" ht="12.75" hidden="1">
      <c r="A14" s="31"/>
      <c r="B14" s="23" t="s">
        <v>109</v>
      </c>
      <c r="C14" s="24" t="s">
        <v>226</v>
      </c>
      <c r="D14" s="25" t="s">
        <v>206</v>
      </c>
      <c r="E14" s="25" t="s">
        <v>213</v>
      </c>
      <c r="F14" s="25" t="s">
        <v>219</v>
      </c>
      <c r="G14" s="25"/>
      <c r="H14" s="15"/>
      <c r="I14" s="47">
        <f>I15</f>
        <v>12600</v>
      </c>
      <c r="J14" s="47">
        <f t="shared" si="0"/>
        <v>12600</v>
      </c>
      <c r="K14" s="47">
        <v>12600</v>
      </c>
      <c r="L14" s="71">
        <f t="shared" si="1"/>
        <v>100</v>
      </c>
    </row>
    <row r="15" spans="1:12" ht="12.75" hidden="1">
      <c r="A15" s="31"/>
      <c r="B15" s="23" t="s">
        <v>110</v>
      </c>
      <c r="C15" s="24" t="s">
        <v>226</v>
      </c>
      <c r="D15" s="25" t="s">
        <v>206</v>
      </c>
      <c r="E15" s="25" t="s">
        <v>213</v>
      </c>
      <c r="F15" s="25" t="s">
        <v>220</v>
      </c>
      <c r="G15" s="25"/>
      <c r="H15" s="15"/>
      <c r="I15" s="47">
        <f>I16</f>
        <v>12600</v>
      </c>
      <c r="J15" s="47">
        <f t="shared" si="0"/>
        <v>12600</v>
      </c>
      <c r="K15" s="47">
        <v>12600</v>
      </c>
      <c r="L15" s="71">
        <f t="shared" si="1"/>
        <v>100</v>
      </c>
    </row>
    <row r="16" spans="1:12" ht="12.75" hidden="1">
      <c r="A16" s="31"/>
      <c r="B16" s="23" t="s">
        <v>111</v>
      </c>
      <c r="C16" s="24">
        <v>991</v>
      </c>
      <c r="D16" s="25" t="s">
        <v>206</v>
      </c>
      <c r="E16" s="25" t="s">
        <v>213</v>
      </c>
      <c r="F16" s="25" t="s">
        <v>221</v>
      </c>
      <c r="G16" s="25"/>
      <c r="H16" s="15"/>
      <c r="I16" s="47">
        <f>I17</f>
        <v>12600</v>
      </c>
      <c r="J16" s="47">
        <f t="shared" si="0"/>
        <v>12600</v>
      </c>
      <c r="K16" s="47">
        <v>12600</v>
      </c>
      <c r="L16" s="71">
        <f t="shared" si="1"/>
        <v>100</v>
      </c>
    </row>
    <row r="17" spans="1:12" ht="12.75" hidden="1">
      <c r="A17" s="31"/>
      <c r="B17" s="23" t="s">
        <v>112</v>
      </c>
      <c r="C17" s="24">
        <v>991</v>
      </c>
      <c r="D17" s="25" t="s">
        <v>206</v>
      </c>
      <c r="E17" s="25" t="s">
        <v>213</v>
      </c>
      <c r="F17" s="25">
        <v>5022001</v>
      </c>
      <c r="G17" s="25">
        <v>500</v>
      </c>
      <c r="H17" s="15"/>
      <c r="I17" s="47">
        <v>12600</v>
      </c>
      <c r="J17" s="47">
        <f t="shared" si="0"/>
        <v>12600</v>
      </c>
      <c r="K17" s="47">
        <v>12600</v>
      </c>
      <c r="L17" s="71">
        <f t="shared" si="1"/>
        <v>100</v>
      </c>
    </row>
    <row r="18" spans="1:12" ht="12.75" hidden="1">
      <c r="A18" s="31"/>
      <c r="B18" s="37" t="s">
        <v>274</v>
      </c>
      <c r="C18" s="49">
        <v>992</v>
      </c>
      <c r="D18" s="50"/>
      <c r="E18" s="50"/>
      <c r="F18" s="50"/>
      <c r="G18" s="50"/>
      <c r="H18" s="41"/>
      <c r="I18" s="102">
        <f>I19+I129+I146+I169+I209+I238+I248+I345</f>
        <v>10806604.89</v>
      </c>
      <c r="J18" s="102">
        <f>J19+J129+J146+J169+J209+J238+J248+J345</f>
        <v>10806604.89</v>
      </c>
      <c r="K18" s="102">
        <f>K19+K129+K146+K169+K209+K238+K248+K345</f>
        <v>10383382.46</v>
      </c>
      <c r="L18" s="103">
        <f t="shared" si="1"/>
        <v>96.0836688829844</v>
      </c>
    </row>
    <row r="19" spans="1:12" s="48" customFormat="1" ht="12.75">
      <c r="A19" s="75">
        <v>1</v>
      </c>
      <c r="B19" s="76" t="s">
        <v>77</v>
      </c>
      <c r="C19" s="77">
        <v>992</v>
      </c>
      <c r="D19" s="78" t="s">
        <v>206</v>
      </c>
      <c r="E19" s="78"/>
      <c r="F19" s="78"/>
      <c r="G19" s="78"/>
      <c r="H19" s="79"/>
      <c r="I19" s="104">
        <f>I20+I31+I80+I89+I88</f>
        <v>4432428.54</v>
      </c>
      <c r="J19" s="104">
        <f>J20+J31+J80+J89+J88</f>
        <v>4432428.54</v>
      </c>
      <c r="K19" s="104">
        <f>K20+K31+K80+K89+K88</f>
        <v>4300277.91</v>
      </c>
      <c r="L19" s="105">
        <f t="shared" si="1"/>
        <v>97.01855024153419</v>
      </c>
    </row>
    <row r="20" spans="1:12" s="65" customFormat="1" ht="22.5">
      <c r="A20" s="72"/>
      <c r="B20" s="73" t="s">
        <v>78</v>
      </c>
      <c r="C20" s="61">
        <v>992</v>
      </c>
      <c r="D20" s="74" t="s">
        <v>206</v>
      </c>
      <c r="E20" s="74" t="s">
        <v>211</v>
      </c>
      <c r="F20" s="74"/>
      <c r="G20" s="74"/>
      <c r="H20" s="62"/>
      <c r="I20" s="47">
        <f aca="true" t="shared" si="2" ref="I20:K23">I21</f>
        <v>625000</v>
      </c>
      <c r="J20" s="47">
        <f t="shared" si="2"/>
        <v>625000</v>
      </c>
      <c r="K20" s="47">
        <f t="shared" si="2"/>
        <v>610817.01</v>
      </c>
      <c r="L20" s="71">
        <f t="shared" si="1"/>
        <v>97.73072160000001</v>
      </c>
    </row>
    <row r="21" spans="1:12" ht="26.25" customHeight="1" hidden="1">
      <c r="A21" s="31"/>
      <c r="B21" s="23" t="s">
        <v>282</v>
      </c>
      <c r="C21" s="14">
        <v>992</v>
      </c>
      <c r="D21" s="25" t="s">
        <v>206</v>
      </c>
      <c r="E21" s="25" t="s">
        <v>211</v>
      </c>
      <c r="F21" s="25" t="s">
        <v>207</v>
      </c>
      <c r="G21" s="25"/>
      <c r="H21" s="15"/>
      <c r="I21" s="47">
        <f t="shared" si="2"/>
        <v>625000</v>
      </c>
      <c r="J21" s="47">
        <f t="shared" si="2"/>
        <v>625000</v>
      </c>
      <c r="K21" s="47">
        <f t="shared" si="2"/>
        <v>610817.01</v>
      </c>
      <c r="L21" s="71">
        <f t="shared" si="1"/>
        <v>97.73072160000001</v>
      </c>
    </row>
    <row r="22" spans="1:12" ht="12.75" hidden="1">
      <c r="A22" s="31"/>
      <c r="B22" s="23" t="s">
        <v>79</v>
      </c>
      <c r="C22" s="14">
        <v>992</v>
      </c>
      <c r="D22" s="25" t="s">
        <v>206</v>
      </c>
      <c r="E22" s="25" t="s">
        <v>211</v>
      </c>
      <c r="F22" s="25" t="s">
        <v>208</v>
      </c>
      <c r="G22" s="25"/>
      <c r="H22" s="15"/>
      <c r="I22" s="47">
        <f t="shared" si="2"/>
        <v>625000</v>
      </c>
      <c r="J22" s="47">
        <f t="shared" si="2"/>
        <v>625000</v>
      </c>
      <c r="K22" s="47">
        <f t="shared" si="2"/>
        <v>610817.01</v>
      </c>
      <c r="L22" s="71">
        <f t="shared" si="1"/>
        <v>97.73072160000001</v>
      </c>
    </row>
    <row r="23" spans="1:12" ht="12.75" hidden="1">
      <c r="A23" s="31"/>
      <c r="B23" s="23" t="s">
        <v>80</v>
      </c>
      <c r="C23" s="14">
        <v>992</v>
      </c>
      <c r="D23" s="25" t="s">
        <v>206</v>
      </c>
      <c r="E23" s="25" t="s">
        <v>211</v>
      </c>
      <c r="F23" s="25" t="s">
        <v>209</v>
      </c>
      <c r="G23" s="25"/>
      <c r="H23" s="15"/>
      <c r="I23" s="47">
        <f t="shared" si="2"/>
        <v>625000</v>
      </c>
      <c r="J23" s="47">
        <f t="shared" si="2"/>
        <v>625000</v>
      </c>
      <c r="K23" s="47">
        <f t="shared" si="2"/>
        <v>610817.01</v>
      </c>
      <c r="L23" s="71">
        <f t="shared" si="1"/>
        <v>97.73072160000001</v>
      </c>
    </row>
    <row r="24" spans="1:12" ht="45" hidden="1">
      <c r="A24" s="31"/>
      <c r="B24" s="23" t="s">
        <v>81</v>
      </c>
      <c r="C24" s="14">
        <v>992</v>
      </c>
      <c r="D24" s="25" t="s">
        <v>206</v>
      </c>
      <c r="E24" s="25" t="s">
        <v>211</v>
      </c>
      <c r="F24" s="25" t="s">
        <v>209</v>
      </c>
      <c r="G24" s="25" t="s">
        <v>214</v>
      </c>
      <c r="H24" s="15"/>
      <c r="I24" s="47">
        <v>625000</v>
      </c>
      <c r="J24" s="47">
        <v>625000</v>
      </c>
      <c r="K24" s="47">
        <v>610817.01</v>
      </c>
      <c r="L24" s="71">
        <f t="shared" si="1"/>
        <v>97.73072160000001</v>
      </c>
    </row>
    <row r="25" spans="1:12" ht="22.5" hidden="1">
      <c r="A25" s="31"/>
      <c r="B25" s="23" t="s">
        <v>82</v>
      </c>
      <c r="C25" s="14">
        <v>200</v>
      </c>
      <c r="D25" s="25"/>
      <c r="E25" s="25"/>
      <c r="F25" s="25"/>
      <c r="G25" s="25"/>
      <c r="H25" s="15"/>
      <c r="I25" s="47">
        <v>567800</v>
      </c>
      <c r="J25" s="47">
        <f t="shared" si="0"/>
        <v>567800</v>
      </c>
      <c r="K25" s="47">
        <v>102183.29</v>
      </c>
      <c r="L25" s="71">
        <f t="shared" si="1"/>
        <v>17.996352588939764</v>
      </c>
    </row>
    <row r="26" spans="1:12" ht="22.5" hidden="1">
      <c r="A26" s="31"/>
      <c r="B26" s="23" t="s">
        <v>83</v>
      </c>
      <c r="C26" s="14">
        <v>200</v>
      </c>
      <c r="D26" s="25"/>
      <c r="E26" s="25"/>
      <c r="F26" s="25"/>
      <c r="G26" s="25"/>
      <c r="H26" s="15"/>
      <c r="I26" s="47">
        <v>567800</v>
      </c>
      <c r="J26" s="47">
        <f t="shared" si="0"/>
        <v>567800</v>
      </c>
      <c r="K26" s="47">
        <v>102183.29</v>
      </c>
      <c r="L26" s="71">
        <f t="shared" si="1"/>
        <v>17.996352588939764</v>
      </c>
    </row>
    <row r="27" spans="1:12" ht="12.75" hidden="1">
      <c r="A27" s="31"/>
      <c r="B27" s="23" t="s">
        <v>84</v>
      </c>
      <c r="C27" s="14">
        <v>200</v>
      </c>
      <c r="D27" s="25"/>
      <c r="E27" s="25"/>
      <c r="F27" s="25"/>
      <c r="G27" s="25"/>
      <c r="H27" s="15"/>
      <c r="I27" s="47">
        <v>567800</v>
      </c>
      <c r="J27" s="47">
        <f t="shared" si="0"/>
        <v>567800</v>
      </c>
      <c r="K27" s="47">
        <v>102183.29</v>
      </c>
      <c r="L27" s="71">
        <f t="shared" si="1"/>
        <v>17.996352588939764</v>
      </c>
    </row>
    <row r="28" spans="1:12" ht="12.75" hidden="1">
      <c r="A28" s="31"/>
      <c r="B28" s="23" t="s">
        <v>85</v>
      </c>
      <c r="C28" s="14">
        <v>200</v>
      </c>
      <c r="D28" s="25"/>
      <c r="E28" s="25"/>
      <c r="F28" s="25"/>
      <c r="G28" s="25"/>
      <c r="H28" s="15"/>
      <c r="I28" s="47">
        <v>567800</v>
      </c>
      <c r="J28" s="47">
        <f t="shared" si="0"/>
        <v>567800</v>
      </c>
      <c r="K28" s="47">
        <v>102183.29</v>
      </c>
      <c r="L28" s="71">
        <f t="shared" si="1"/>
        <v>17.996352588939764</v>
      </c>
    </row>
    <row r="29" spans="1:12" ht="12.75" hidden="1">
      <c r="A29" s="31"/>
      <c r="B29" s="23" t="s">
        <v>86</v>
      </c>
      <c r="C29" s="14">
        <v>200</v>
      </c>
      <c r="D29" s="25"/>
      <c r="E29" s="25"/>
      <c r="F29" s="25"/>
      <c r="G29" s="25"/>
      <c r="H29" s="15"/>
      <c r="I29" s="47">
        <v>436100</v>
      </c>
      <c r="J29" s="47">
        <f t="shared" si="0"/>
        <v>436100</v>
      </c>
      <c r="K29" s="47">
        <v>83563.66</v>
      </c>
      <c r="L29" s="71">
        <f t="shared" si="1"/>
        <v>19.161582205916076</v>
      </c>
    </row>
    <row r="30" spans="1:12" ht="12.75" hidden="1">
      <c r="A30" s="31"/>
      <c r="B30" s="23" t="s">
        <v>87</v>
      </c>
      <c r="C30" s="14">
        <v>200</v>
      </c>
      <c r="D30" s="25"/>
      <c r="E30" s="25"/>
      <c r="F30" s="25"/>
      <c r="G30" s="25"/>
      <c r="H30" s="15"/>
      <c r="I30" s="47">
        <v>131700</v>
      </c>
      <c r="J30" s="47">
        <f t="shared" si="0"/>
        <v>131700</v>
      </c>
      <c r="K30" s="47">
        <v>18619.63</v>
      </c>
      <c r="L30" s="71">
        <f t="shared" si="1"/>
        <v>14.13791192103265</v>
      </c>
    </row>
    <row r="31" spans="1:12" s="65" customFormat="1" ht="33.75">
      <c r="A31" s="72"/>
      <c r="B31" s="73" t="s">
        <v>88</v>
      </c>
      <c r="C31" s="61">
        <v>992</v>
      </c>
      <c r="D31" s="74" t="s">
        <v>206</v>
      </c>
      <c r="E31" s="74" t="s">
        <v>212</v>
      </c>
      <c r="F31" s="74"/>
      <c r="G31" s="74"/>
      <c r="H31" s="62"/>
      <c r="I31" s="47">
        <f aca="true" t="shared" si="3" ref="I31:K32">I32</f>
        <v>3154643.07</v>
      </c>
      <c r="J31" s="47">
        <f t="shared" si="3"/>
        <v>3154643.07</v>
      </c>
      <c r="K31" s="47">
        <f t="shared" si="3"/>
        <v>3094440.4</v>
      </c>
      <c r="L31" s="71">
        <f t="shared" si="1"/>
        <v>98.09161706525487</v>
      </c>
    </row>
    <row r="32" spans="1:12" s="48" customFormat="1" ht="22.5" hidden="1">
      <c r="A32" s="42"/>
      <c r="B32" s="43" t="s">
        <v>282</v>
      </c>
      <c r="C32" s="44">
        <v>992</v>
      </c>
      <c r="D32" s="45" t="s">
        <v>206</v>
      </c>
      <c r="E32" s="45" t="s">
        <v>212</v>
      </c>
      <c r="F32" s="45" t="s">
        <v>207</v>
      </c>
      <c r="G32" s="45"/>
      <c r="H32" s="46"/>
      <c r="I32" s="47">
        <f t="shared" si="3"/>
        <v>3154643.07</v>
      </c>
      <c r="J32" s="47">
        <f t="shared" si="3"/>
        <v>3154643.07</v>
      </c>
      <c r="K32" s="47">
        <f t="shared" si="3"/>
        <v>3094440.4</v>
      </c>
      <c r="L32" s="71">
        <f t="shared" si="1"/>
        <v>98.09161706525487</v>
      </c>
    </row>
    <row r="33" spans="1:12" ht="12.75" hidden="1">
      <c r="A33" s="31"/>
      <c r="B33" s="23" t="s">
        <v>79</v>
      </c>
      <c r="C33" s="14">
        <v>992</v>
      </c>
      <c r="D33" s="25" t="s">
        <v>206</v>
      </c>
      <c r="E33" s="25" t="s">
        <v>212</v>
      </c>
      <c r="F33" s="25" t="s">
        <v>208</v>
      </c>
      <c r="G33" s="25"/>
      <c r="H33" s="15"/>
      <c r="I33" s="47">
        <f>I34+I65</f>
        <v>3154643.07</v>
      </c>
      <c r="J33" s="47">
        <f>J34+J65</f>
        <v>3154643.07</v>
      </c>
      <c r="K33" s="47">
        <f>K34+K65</f>
        <v>3094440.4</v>
      </c>
      <c r="L33" s="71">
        <f t="shared" si="1"/>
        <v>98.09161706525487</v>
      </c>
    </row>
    <row r="34" spans="1:12" ht="12.75" hidden="1">
      <c r="A34" s="31"/>
      <c r="B34" s="23" t="s">
        <v>80</v>
      </c>
      <c r="C34" s="14">
        <v>992</v>
      </c>
      <c r="D34" s="25" t="s">
        <v>206</v>
      </c>
      <c r="E34" s="25" t="s">
        <v>212</v>
      </c>
      <c r="F34" s="25" t="s">
        <v>209</v>
      </c>
      <c r="G34" s="25"/>
      <c r="H34" s="15"/>
      <c r="I34" s="47">
        <f>I35+I46+I57</f>
        <v>3150843.07</v>
      </c>
      <c r="J34" s="47">
        <f>J35+J46+J57</f>
        <v>3150843.07</v>
      </c>
      <c r="K34" s="47">
        <f>K35+K46+K57</f>
        <v>3090640.4</v>
      </c>
      <c r="L34" s="71">
        <f t="shared" si="1"/>
        <v>98.08931550500863</v>
      </c>
    </row>
    <row r="35" spans="1:12" ht="45" hidden="1">
      <c r="A35" s="31"/>
      <c r="B35" s="23" t="s">
        <v>81</v>
      </c>
      <c r="C35" s="14">
        <v>992</v>
      </c>
      <c r="D35" s="25" t="s">
        <v>206</v>
      </c>
      <c r="E35" s="25" t="s">
        <v>212</v>
      </c>
      <c r="F35" s="25" t="s">
        <v>209</v>
      </c>
      <c r="G35" s="25" t="s">
        <v>214</v>
      </c>
      <c r="H35" s="15"/>
      <c r="I35" s="47">
        <v>2668600</v>
      </c>
      <c r="J35" s="47">
        <v>2668600</v>
      </c>
      <c r="K35" s="47">
        <v>2649054</v>
      </c>
      <c r="L35" s="71">
        <f t="shared" si="1"/>
        <v>99.26755602188413</v>
      </c>
    </row>
    <row r="36" spans="1:12" ht="22.5" hidden="1">
      <c r="A36" s="31"/>
      <c r="B36" s="23" t="s">
        <v>82</v>
      </c>
      <c r="C36" s="14">
        <v>200</v>
      </c>
      <c r="D36" s="25"/>
      <c r="E36" s="25"/>
      <c r="F36" s="25"/>
      <c r="G36" s="25"/>
      <c r="H36" s="15"/>
      <c r="I36" s="47">
        <v>2555400</v>
      </c>
      <c r="J36" s="47">
        <f t="shared" si="0"/>
        <v>2555400</v>
      </c>
      <c r="K36" s="47">
        <v>508807.13</v>
      </c>
      <c r="L36" s="71">
        <f t="shared" si="1"/>
        <v>19.911056194724896</v>
      </c>
    </row>
    <row r="37" spans="1:12" ht="22.5" hidden="1">
      <c r="A37" s="31"/>
      <c r="B37" s="23" t="s">
        <v>83</v>
      </c>
      <c r="C37" s="14">
        <v>200</v>
      </c>
      <c r="D37" s="25"/>
      <c r="E37" s="25"/>
      <c r="F37" s="25"/>
      <c r="G37" s="25"/>
      <c r="H37" s="15"/>
      <c r="I37" s="47">
        <v>2554000</v>
      </c>
      <c r="J37" s="47">
        <f t="shared" si="0"/>
        <v>2554000</v>
      </c>
      <c r="K37" s="47">
        <v>508807.13</v>
      </c>
      <c r="L37" s="71">
        <f t="shared" si="1"/>
        <v>19.92197063429914</v>
      </c>
    </row>
    <row r="38" spans="1:12" ht="12.75" hidden="1">
      <c r="A38" s="31"/>
      <c r="B38" s="23" t="s">
        <v>84</v>
      </c>
      <c r="C38" s="14">
        <v>200</v>
      </c>
      <c r="D38" s="25"/>
      <c r="E38" s="25"/>
      <c r="F38" s="25"/>
      <c r="G38" s="25"/>
      <c r="H38" s="15"/>
      <c r="I38" s="47">
        <v>2554000</v>
      </c>
      <c r="J38" s="47">
        <f t="shared" si="0"/>
        <v>2554000</v>
      </c>
      <c r="K38" s="47">
        <v>508807.13</v>
      </c>
      <c r="L38" s="71">
        <f t="shared" si="1"/>
        <v>19.92197063429914</v>
      </c>
    </row>
    <row r="39" spans="1:12" ht="12.75" hidden="1">
      <c r="A39" s="31"/>
      <c r="B39" s="23" t="s">
        <v>85</v>
      </c>
      <c r="C39" s="14">
        <v>200</v>
      </c>
      <c r="D39" s="25"/>
      <c r="E39" s="25"/>
      <c r="F39" s="25"/>
      <c r="G39" s="25"/>
      <c r="H39" s="15"/>
      <c r="I39" s="47">
        <v>2554000</v>
      </c>
      <c r="J39" s="47">
        <f t="shared" si="0"/>
        <v>2554000</v>
      </c>
      <c r="K39" s="47">
        <v>508807.13</v>
      </c>
      <c r="L39" s="71">
        <f t="shared" si="1"/>
        <v>19.92197063429914</v>
      </c>
    </row>
    <row r="40" spans="1:12" ht="12.75" hidden="1">
      <c r="A40" s="31"/>
      <c r="B40" s="23" t="s">
        <v>86</v>
      </c>
      <c r="C40" s="14">
        <v>200</v>
      </c>
      <c r="D40" s="25"/>
      <c r="E40" s="25"/>
      <c r="F40" s="25"/>
      <c r="G40" s="25"/>
      <c r="H40" s="15"/>
      <c r="I40" s="47">
        <v>1961450</v>
      </c>
      <c r="J40" s="47">
        <f t="shared" si="0"/>
        <v>1961450</v>
      </c>
      <c r="K40" s="47">
        <v>403259.57</v>
      </c>
      <c r="L40" s="71">
        <f t="shared" si="1"/>
        <v>20.559258201840475</v>
      </c>
    </row>
    <row r="41" spans="1:12" ht="12.75" hidden="1">
      <c r="A41" s="31"/>
      <c r="B41" s="23" t="s">
        <v>87</v>
      </c>
      <c r="C41" s="14">
        <v>200</v>
      </c>
      <c r="D41" s="25"/>
      <c r="E41" s="25"/>
      <c r="F41" s="25"/>
      <c r="G41" s="25"/>
      <c r="H41" s="15"/>
      <c r="I41" s="47">
        <v>592550</v>
      </c>
      <c r="J41" s="47">
        <f t="shared" si="0"/>
        <v>592550</v>
      </c>
      <c r="K41" s="47">
        <v>105547.56</v>
      </c>
      <c r="L41" s="71">
        <f t="shared" si="1"/>
        <v>17.81243101847945</v>
      </c>
    </row>
    <row r="42" spans="1:12" ht="22.5" hidden="1">
      <c r="A42" s="31"/>
      <c r="B42" s="23" t="s">
        <v>89</v>
      </c>
      <c r="C42" s="14">
        <v>200</v>
      </c>
      <c r="D42" s="25"/>
      <c r="E42" s="25"/>
      <c r="F42" s="25"/>
      <c r="G42" s="25"/>
      <c r="H42" s="15"/>
      <c r="I42" s="47">
        <v>1400</v>
      </c>
      <c r="J42" s="47">
        <f t="shared" si="0"/>
        <v>1400</v>
      </c>
      <c r="K42" s="47" t="s">
        <v>90</v>
      </c>
      <c r="L42" s="71" t="e">
        <f t="shared" si="1"/>
        <v>#VALUE!</v>
      </c>
    </row>
    <row r="43" spans="1:12" ht="12.75" hidden="1">
      <c r="A43" s="31"/>
      <c r="B43" s="23" t="s">
        <v>84</v>
      </c>
      <c r="C43" s="14">
        <v>200</v>
      </c>
      <c r="D43" s="25"/>
      <c r="E43" s="25"/>
      <c r="F43" s="25"/>
      <c r="G43" s="25"/>
      <c r="H43" s="15"/>
      <c r="I43" s="47">
        <v>1400</v>
      </c>
      <c r="J43" s="47">
        <f t="shared" si="0"/>
        <v>1400</v>
      </c>
      <c r="K43" s="47" t="s">
        <v>90</v>
      </c>
      <c r="L43" s="71" t="e">
        <f t="shared" si="1"/>
        <v>#VALUE!</v>
      </c>
    </row>
    <row r="44" spans="1:12" ht="12.75" hidden="1">
      <c r="A44" s="31"/>
      <c r="B44" s="23" t="s">
        <v>85</v>
      </c>
      <c r="C44" s="14">
        <v>200</v>
      </c>
      <c r="D44" s="25"/>
      <c r="E44" s="25"/>
      <c r="F44" s="25"/>
      <c r="G44" s="25"/>
      <c r="H44" s="15"/>
      <c r="I44" s="47">
        <v>1400</v>
      </c>
      <c r="J44" s="47">
        <f t="shared" si="0"/>
        <v>1400</v>
      </c>
      <c r="K44" s="47" t="s">
        <v>90</v>
      </c>
      <c r="L44" s="71" t="e">
        <f t="shared" si="1"/>
        <v>#VALUE!</v>
      </c>
    </row>
    <row r="45" spans="1:12" ht="12.75" hidden="1">
      <c r="A45" s="31"/>
      <c r="B45" s="23" t="s">
        <v>91</v>
      </c>
      <c r="C45" s="14">
        <v>200</v>
      </c>
      <c r="D45" s="25"/>
      <c r="E45" s="25"/>
      <c r="F45" s="25"/>
      <c r="G45" s="25"/>
      <c r="H45" s="15"/>
      <c r="I45" s="47">
        <v>1400</v>
      </c>
      <c r="J45" s="47">
        <f t="shared" si="0"/>
        <v>1400</v>
      </c>
      <c r="K45" s="47" t="s">
        <v>90</v>
      </c>
      <c r="L45" s="71" t="e">
        <f t="shared" si="1"/>
        <v>#VALUE!</v>
      </c>
    </row>
    <row r="46" spans="1:12" ht="22.5" hidden="1">
      <c r="A46" s="31"/>
      <c r="B46" s="23" t="s">
        <v>92</v>
      </c>
      <c r="C46" s="14">
        <v>992</v>
      </c>
      <c r="D46" s="25" t="s">
        <v>206</v>
      </c>
      <c r="E46" s="25" t="s">
        <v>212</v>
      </c>
      <c r="F46" s="25" t="s">
        <v>209</v>
      </c>
      <c r="G46" s="25" t="s">
        <v>215</v>
      </c>
      <c r="H46" s="15"/>
      <c r="I46" s="47">
        <v>440143.07</v>
      </c>
      <c r="J46" s="47">
        <v>440143.07</v>
      </c>
      <c r="K46" s="47">
        <v>399564.42</v>
      </c>
      <c r="L46" s="71">
        <f t="shared" si="1"/>
        <v>90.78057732455039</v>
      </c>
    </row>
    <row r="47" spans="1:12" ht="22.5" hidden="1">
      <c r="A47" s="31"/>
      <c r="B47" s="23" t="s">
        <v>93</v>
      </c>
      <c r="C47" s="14">
        <v>200</v>
      </c>
      <c r="D47" s="25"/>
      <c r="E47" s="25"/>
      <c r="F47" s="25"/>
      <c r="G47" s="25"/>
      <c r="H47" s="15"/>
      <c r="I47" s="47">
        <v>334143.07</v>
      </c>
      <c r="J47" s="47">
        <f t="shared" si="0"/>
        <v>334143.07</v>
      </c>
      <c r="K47" s="47">
        <v>104833.01</v>
      </c>
      <c r="L47" s="71">
        <f t="shared" si="1"/>
        <v>31.37368971919723</v>
      </c>
    </row>
    <row r="48" spans="1:12" ht="22.5" hidden="1">
      <c r="A48" s="31"/>
      <c r="B48" s="23" t="s">
        <v>94</v>
      </c>
      <c r="C48" s="14">
        <v>200</v>
      </c>
      <c r="D48" s="25"/>
      <c r="E48" s="25"/>
      <c r="F48" s="25"/>
      <c r="G48" s="25"/>
      <c r="H48" s="15"/>
      <c r="I48" s="47">
        <v>334143.07</v>
      </c>
      <c r="J48" s="47">
        <f t="shared" si="0"/>
        <v>334143.07</v>
      </c>
      <c r="K48" s="47">
        <v>104833.01</v>
      </c>
      <c r="L48" s="71">
        <f t="shared" si="1"/>
        <v>31.37368971919723</v>
      </c>
    </row>
    <row r="49" spans="1:12" ht="12.75" hidden="1">
      <c r="A49" s="31"/>
      <c r="B49" s="23" t="s">
        <v>84</v>
      </c>
      <c r="C49" s="14">
        <v>200</v>
      </c>
      <c r="D49" s="25"/>
      <c r="E49" s="25"/>
      <c r="F49" s="25"/>
      <c r="G49" s="25"/>
      <c r="H49" s="15"/>
      <c r="I49" s="47">
        <v>200593.47</v>
      </c>
      <c r="J49" s="47">
        <f t="shared" si="0"/>
        <v>200593.47</v>
      </c>
      <c r="K49" s="47">
        <v>68435.31</v>
      </c>
      <c r="L49" s="71">
        <f t="shared" si="1"/>
        <v>34.11641964217479</v>
      </c>
    </row>
    <row r="50" spans="1:12" ht="12.75" hidden="1">
      <c r="A50" s="31"/>
      <c r="B50" s="23" t="s">
        <v>95</v>
      </c>
      <c r="C50" s="14">
        <v>200</v>
      </c>
      <c r="D50" s="25"/>
      <c r="E50" s="25"/>
      <c r="F50" s="25"/>
      <c r="G50" s="25"/>
      <c r="H50" s="15"/>
      <c r="I50" s="47">
        <v>200593.47</v>
      </c>
      <c r="J50" s="47">
        <f t="shared" si="0"/>
        <v>200593.47</v>
      </c>
      <c r="K50" s="47">
        <v>68435.31</v>
      </c>
      <c r="L50" s="71">
        <f t="shared" si="1"/>
        <v>34.11641964217479</v>
      </c>
    </row>
    <row r="51" spans="1:12" ht="12.75" hidden="1">
      <c r="A51" s="31"/>
      <c r="B51" s="23" t="s">
        <v>96</v>
      </c>
      <c r="C51" s="14">
        <v>200</v>
      </c>
      <c r="D51" s="25"/>
      <c r="E51" s="25"/>
      <c r="F51" s="25"/>
      <c r="G51" s="25"/>
      <c r="H51" s="15"/>
      <c r="I51" s="47">
        <v>1000</v>
      </c>
      <c r="J51" s="47">
        <f t="shared" si="0"/>
        <v>1000</v>
      </c>
      <c r="K51" s="47" t="s">
        <v>90</v>
      </c>
      <c r="L51" s="71" t="e">
        <f t="shared" si="1"/>
        <v>#VALUE!</v>
      </c>
    </row>
    <row r="52" spans="1:12" ht="12.75" hidden="1">
      <c r="A52" s="31"/>
      <c r="B52" s="23" t="s">
        <v>97</v>
      </c>
      <c r="C52" s="14">
        <v>200</v>
      </c>
      <c r="D52" s="25"/>
      <c r="E52" s="25"/>
      <c r="F52" s="25"/>
      <c r="G52" s="25"/>
      <c r="H52" s="15"/>
      <c r="I52" s="47">
        <v>153976.13</v>
      </c>
      <c r="J52" s="47">
        <f t="shared" si="0"/>
        <v>153976.13</v>
      </c>
      <c r="K52" s="47">
        <v>42924.49</v>
      </c>
      <c r="L52" s="71">
        <f t="shared" si="1"/>
        <v>27.877366446344638</v>
      </c>
    </row>
    <row r="53" spans="1:12" ht="12.75" hidden="1">
      <c r="A53" s="31"/>
      <c r="B53" s="23" t="s">
        <v>98</v>
      </c>
      <c r="C53" s="14">
        <v>200</v>
      </c>
      <c r="D53" s="25"/>
      <c r="E53" s="25"/>
      <c r="F53" s="25"/>
      <c r="G53" s="25"/>
      <c r="H53" s="15"/>
      <c r="I53" s="47">
        <v>23100</v>
      </c>
      <c r="J53" s="47">
        <f t="shared" si="0"/>
        <v>23100</v>
      </c>
      <c r="K53" s="47">
        <v>19300</v>
      </c>
      <c r="L53" s="71">
        <f t="shared" si="1"/>
        <v>83.54978354978356</v>
      </c>
    </row>
    <row r="54" spans="1:12" ht="12.75" hidden="1">
      <c r="A54" s="31"/>
      <c r="B54" s="23" t="s">
        <v>99</v>
      </c>
      <c r="C54" s="14">
        <v>200</v>
      </c>
      <c r="D54" s="25"/>
      <c r="E54" s="25"/>
      <c r="F54" s="25"/>
      <c r="G54" s="25"/>
      <c r="H54" s="15"/>
      <c r="I54" s="47">
        <v>22517.34</v>
      </c>
      <c r="J54" s="47">
        <f t="shared" si="0"/>
        <v>22517.34</v>
      </c>
      <c r="K54" s="47">
        <v>6210.82</v>
      </c>
      <c r="L54" s="71">
        <f t="shared" si="1"/>
        <v>27.58238761772039</v>
      </c>
    </row>
    <row r="55" spans="1:12" ht="12.75" hidden="1">
      <c r="A55" s="31"/>
      <c r="B55" s="23" t="s">
        <v>100</v>
      </c>
      <c r="C55" s="14">
        <v>200</v>
      </c>
      <c r="D55" s="25"/>
      <c r="E55" s="25"/>
      <c r="F55" s="25"/>
      <c r="G55" s="25"/>
      <c r="H55" s="15"/>
      <c r="I55" s="47">
        <v>133549.6</v>
      </c>
      <c r="J55" s="47">
        <f t="shared" si="0"/>
        <v>133549.6</v>
      </c>
      <c r="K55" s="47">
        <v>36397.7</v>
      </c>
      <c r="L55" s="71">
        <f t="shared" si="1"/>
        <v>27.2540689002438</v>
      </c>
    </row>
    <row r="56" spans="1:12" ht="12.75" hidden="1">
      <c r="A56" s="31"/>
      <c r="B56" s="23" t="s">
        <v>101</v>
      </c>
      <c r="C56" s="14">
        <v>200</v>
      </c>
      <c r="D56" s="25"/>
      <c r="E56" s="25"/>
      <c r="F56" s="25"/>
      <c r="G56" s="25"/>
      <c r="H56" s="15"/>
      <c r="I56" s="47">
        <v>133549.6</v>
      </c>
      <c r="J56" s="47">
        <f t="shared" si="0"/>
        <v>133549.6</v>
      </c>
      <c r="K56" s="47">
        <v>36397.7</v>
      </c>
      <c r="L56" s="71">
        <f t="shared" si="1"/>
        <v>27.2540689002438</v>
      </c>
    </row>
    <row r="57" spans="1:12" ht="12.75" hidden="1">
      <c r="A57" s="31"/>
      <c r="B57" s="23" t="s">
        <v>102</v>
      </c>
      <c r="C57" s="14">
        <v>992</v>
      </c>
      <c r="D57" s="25" t="s">
        <v>206</v>
      </c>
      <c r="E57" s="25" t="s">
        <v>212</v>
      </c>
      <c r="F57" s="25" t="s">
        <v>209</v>
      </c>
      <c r="G57" s="25" t="s">
        <v>216</v>
      </c>
      <c r="H57" s="15"/>
      <c r="I57" s="47">
        <v>42100</v>
      </c>
      <c r="J57" s="47">
        <v>42100</v>
      </c>
      <c r="K57" s="47">
        <v>42021.98</v>
      </c>
      <c r="L57" s="71">
        <f t="shared" si="1"/>
        <v>99.81467933491686</v>
      </c>
    </row>
    <row r="58" spans="1:12" ht="12.75" hidden="1">
      <c r="A58" s="31"/>
      <c r="B58" s="23" t="s">
        <v>103</v>
      </c>
      <c r="C58" s="14">
        <v>200</v>
      </c>
      <c r="D58" s="25"/>
      <c r="E58" s="25"/>
      <c r="F58" s="25"/>
      <c r="G58" s="25"/>
      <c r="H58" s="15"/>
      <c r="I58" s="47">
        <v>62500</v>
      </c>
      <c r="J58" s="47">
        <f t="shared" si="0"/>
        <v>62500</v>
      </c>
      <c r="K58" s="47">
        <v>7389.88</v>
      </c>
      <c r="L58" s="71">
        <f t="shared" si="1"/>
        <v>11.823808</v>
      </c>
    </row>
    <row r="59" spans="1:12" ht="12.75" hidden="1">
      <c r="A59" s="31"/>
      <c r="B59" s="23" t="s">
        <v>104</v>
      </c>
      <c r="C59" s="14">
        <v>200</v>
      </c>
      <c r="D59" s="25"/>
      <c r="E59" s="25"/>
      <c r="F59" s="25"/>
      <c r="G59" s="25"/>
      <c r="H59" s="15"/>
      <c r="I59" s="47">
        <v>20000</v>
      </c>
      <c r="J59" s="47">
        <f t="shared" si="0"/>
        <v>20000</v>
      </c>
      <c r="K59" s="47">
        <v>3399</v>
      </c>
      <c r="L59" s="71">
        <f t="shared" si="1"/>
        <v>16.994999999999997</v>
      </c>
    </row>
    <row r="60" spans="1:12" ht="12.75" hidden="1">
      <c r="A60" s="31"/>
      <c r="B60" s="23" t="s">
        <v>84</v>
      </c>
      <c r="C60" s="14">
        <v>200</v>
      </c>
      <c r="D60" s="25"/>
      <c r="E60" s="25"/>
      <c r="F60" s="25"/>
      <c r="G60" s="25"/>
      <c r="H60" s="15"/>
      <c r="I60" s="47">
        <v>20000</v>
      </c>
      <c r="J60" s="47">
        <f t="shared" si="0"/>
        <v>20000</v>
      </c>
      <c r="K60" s="47">
        <v>3399</v>
      </c>
      <c r="L60" s="71">
        <f t="shared" si="1"/>
        <v>16.994999999999997</v>
      </c>
    </row>
    <row r="61" spans="1:12" ht="12.75" hidden="1">
      <c r="A61" s="31"/>
      <c r="B61" s="23" t="s">
        <v>105</v>
      </c>
      <c r="C61" s="14">
        <v>200</v>
      </c>
      <c r="D61" s="25"/>
      <c r="E61" s="25"/>
      <c r="F61" s="25"/>
      <c r="G61" s="25"/>
      <c r="H61" s="15"/>
      <c r="I61" s="47">
        <v>20000</v>
      </c>
      <c r="J61" s="47">
        <f t="shared" si="0"/>
        <v>20000</v>
      </c>
      <c r="K61" s="47">
        <v>3399</v>
      </c>
      <c r="L61" s="71">
        <f t="shared" si="1"/>
        <v>16.994999999999997</v>
      </c>
    </row>
    <row r="62" spans="1:12" ht="12.75" hidden="1">
      <c r="A62" s="31"/>
      <c r="B62" s="23" t="s">
        <v>106</v>
      </c>
      <c r="C62" s="14">
        <v>200</v>
      </c>
      <c r="D62" s="25"/>
      <c r="E62" s="25"/>
      <c r="F62" s="25"/>
      <c r="G62" s="25"/>
      <c r="H62" s="15"/>
      <c r="I62" s="47">
        <v>42500</v>
      </c>
      <c r="J62" s="47">
        <f t="shared" si="0"/>
        <v>42500</v>
      </c>
      <c r="K62" s="47">
        <v>3990.88</v>
      </c>
      <c r="L62" s="71">
        <f t="shared" si="1"/>
        <v>9.39030588235294</v>
      </c>
    </row>
    <row r="63" spans="1:12" ht="12.75" hidden="1">
      <c r="A63" s="31"/>
      <c r="B63" s="23" t="s">
        <v>84</v>
      </c>
      <c r="C63" s="14">
        <v>200</v>
      </c>
      <c r="D63" s="25"/>
      <c r="E63" s="25"/>
      <c r="F63" s="25"/>
      <c r="G63" s="25"/>
      <c r="H63" s="15"/>
      <c r="I63" s="47">
        <v>42500</v>
      </c>
      <c r="J63" s="47">
        <f t="shared" si="0"/>
        <v>42500</v>
      </c>
      <c r="K63" s="47">
        <v>3990.88</v>
      </c>
      <c r="L63" s="71">
        <f t="shared" si="1"/>
        <v>9.39030588235294</v>
      </c>
    </row>
    <row r="64" spans="1:12" ht="12.75" hidden="1">
      <c r="A64" s="31"/>
      <c r="B64" s="23" t="s">
        <v>105</v>
      </c>
      <c r="C64" s="14">
        <v>200</v>
      </c>
      <c r="D64" s="25"/>
      <c r="E64" s="25"/>
      <c r="F64" s="25"/>
      <c r="G64" s="25"/>
      <c r="H64" s="15"/>
      <c r="I64" s="47">
        <v>42500</v>
      </c>
      <c r="J64" s="47">
        <f t="shared" si="0"/>
        <v>42500</v>
      </c>
      <c r="K64" s="47">
        <v>3990.88</v>
      </c>
      <c r="L64" s="71">
        <f t="shared" si="1"/>
        <v>9.39030588235294</v>
      </c>
    </row>
    <row r="65" spans="1:12" ht="33.75" hidden="1">
      <c r="A65" s="31"/>
      <c r="B65" s="23" t="s">
        <v>107</v>
      </c>
      <c r="C65" s="14">
        <v>992</v>
      </c>
      <c r="D65" s="25" t="s">
        <v>206</v>
      </c>
      <c r="E65" s="25" t="s">
        <v>212</v>
      </c>
      <c r="F65" s="25" t="s">
        <v>210</v>
      </c>
      <c r="G65" s="25"/>
      <c r="H65" s="15"/>
      <c r="I65" s="47">
        <v>3800</v>
      </c>
      <c r="J65" s="47">
        <f t="shared" si="0"/>
        <v>3800</v>
      </c>
      <c r="K65" s="47">
        <f>K66</f>
        <v>3800</v>
      </c>
      <c r="L65" s="71">
        <f t="shared" si="1"/>
        <v>100</v>
      </c>
    </row>
    <row r="66" spans="1:12" s="48" customFormat="1" ht="22.5" hidden="1">
      <c r="A66" s="42"/>
      <c r="B66" s="43" t="s">
        <v>92</v>
      </c>
      <c r="C66" s="44">
        <v>992</v>
      </c>
      <c r="D66" s="45" t="s">
        <v>206</v>
      </c>
      <c r="E66" s="45" t="s">
        <v>212</v>
      </c>
      <c r="F66" s="45" t="s">
        <v>210</v>
      </c>
      <c r="G66" s="45" t="s">
        <v>215</v>
      </c>
      <c r="H66" s="46"/>
      <c r="I66" s="47">
        <v>3800</v>
      </c>
      <c r="J66" s="47">
        <f t="shared" si="0"/>
        <v>3800</v>
      </c>
      <c r="K66" s="47">
        <v>3800</v>
      </c>
      <c r="L66" s="71">
        <f t="shared" si="1"/>
        <v>100</v>
      </c>
    </row>
    <row r="67" spans="1:12" s="48" customFormat="1" ht="22.5" hidden="1">
      <c r="A67" s="42"/>
      <c r="B67" s="43" t="s">
        <v>93</v>
      </c>
      <c r="C67" s="44">
        <v>200</v>
      </c>
      <c r="D67" s="45"/>
      <c r="E67" s="45"/>
      <c r="F67" s="45"/>
      <c r="G67" s="45"/>
      <c r="H67" s="46"/>
      <c r="I67" s="47"/>
      <c r="J67" s="47"/>
      <c r="K67" s="47"/>
      <c r="L67" s="71" t="e">
        <f t="shared" si="1"/>
        <v>#DIV/0!</v>
      </c>
    </row>
    <row r="68" spans="1:12" s="48" customFormat="1" ht="22.5" hidden="1">
      <c r="A68" s="42"/>
      <c r="B68" s="43" t="s">
        <v>94</v>
      </c>
      <c r="C68" s="44">
        <v>200</v>
      </c>
      <c r="D68" s="45"/>
      <c r="E68" s="45"/>
      <c r="F68" s="45"/>
      <c r="G68" s="45"/>
      <c r="H68" s="46"/>
      <c r="I68" s="47"/>
      <c r="J68" s="47"/>
      <c r="K68" s="47"/>
      <c r="L68" s="71" t="e">
        <f t="shared" si="1"/>
        <v>#DIV/0!</v>
      </c>
    </row>
    <row r="69" spans="1:12" s="48" customFormat="1" ht="12.75" hidden="1">
      <c r="A69" s="42"/>
      <c r="B69" s="43" t="s">
        <v>100</v>
      </c>
      <c r="C69" s="44">
        <v>200</v>
      </c>
      <c r="D69" s="45"/>
      <c r="E69" s="45"/>
      <c r="F69" s="45"/>
      <c r="G69" s="45"/>
      <c r="H69" s="46"/>
      <c r="I69" s="47"/>
      <c r="J69" s="47"/>
      <c r="K69" s="47"/>
      <c r="L69" s="71" t="e">
        <f t="shared" si="1"/>
        <v>#DIV/0!</v>
      </c>
    </row>
    <row r="70" spans="1:12" s="48" customFormat="1" ht="12.75" hidden="1">
      <c r="A70" s="42"/>
      <c r="B70" s="43" t="s">
        <v>101</v>
      </c>
      <c r="C70" s="44">
        <v>200</v>
      </c>
      <c r="D70" s="45"/>
      <c r="E70" s="45"/>
      <c r="F70" s="45"/>
      <c r="G70" s="45"/>
      <c r="H70" s="46"/>
      <c r="I70" s="47"/>
      <c r="J70" s="47"/>
      <c r="K70" s="47"/>
      <c r="L70" s="71" t="e">
        <f t="shared" si="1"/>
        <v>#DIV/0!</v>
      </c>
    </row>
    <row r="71" spans="1:12" s="48" customFormat="1" ht="22.5" hidden="1">
      <c r="A71" s="42"/>
      <c r="B71" s="43" t="s">
        <v>108</v>
      </c>
      <c r="C71" s="44">
        <v>200</v>
      </c>
      <c r="D71" s="45"/>
      <c r="E71" s="45"/>
      <c r="F71" s="45"/>
      <c r="G71" s="45"/>
      <c r="H71" s="46"/>
      <c r="I71" s="47"/>
      <c r="J71" s="47"/>
      <c r="K71" s="47"/>
      <c r="L71" s="71" t="e">
        <f t="shared" si="1"/>
        <v>#DIV/0!</v>
      </c>
    </row>
    <row r="72" spans="1:12" s="48" customFormat="1" ht="12.75" hidden="1">
      <c r="A72" s="42"/>
      <c r="B72" s="43" t="s">
        <v>109</v>
      </c>
      <c r="C72" s="44">
        <v>200</v>
      </c>
      <c r="D72" s="45"/>
      <c r="E72" s="45"/>
      <c r="F72" s="45"/>
      <c r="G72" s="45"/>
      <c r="H72" s="46"/>
      <c r="I72" s="47"/>
      <c r="J72" s="47"/>
      <c r="K72" s="47"/>
      <c r="L72" s="71" t="e">
        <f t="shared" si="1"/>
        <v>#DIV/0!</v>
      </c>
    </row>
    <row r="73" spans="1:12" s="48" customFormat="1" ht="12.75" hidden="1">
      <c r="A73" s="42"/>
      <c r="B73" s="43" t="s">
        <v>110</v>
      </c>
      <c r="C73" s="44">
        <v>200</v>
      </c>
      <c r="D73" s="45"/>
      <c r="E73" s="45"/>
      <c r="F73" s="45"/>
      <c r="G73" s="45"/>
      <c r="H73" s="46"/>
      <c r="I73" s="47"/>
      <c r="J73" s="47"/>
      <c r="K73" s="47"/>
      <c r="L73" s="71" t="e">
        <f t="shared" si="1"/>
        <v>#DIV/0!</v>
      </c>
    </row>
    <row r="74" spans="1:12" s="48" customFormat="1" ht="12.75" hidden="1">
      <c r="A74" s="42"/>
      <c r="B74" s="43" t="s">
        <v>111</v>
      </c>
      <c r="C74" s="44">
        <v>200</v>
      </c>
      <c r="D74" s="45"/>
      <c r="E74" s="45"/>
      <c r="F74" s="45"/>
      <c r="G74" s="45"/>
      <c r="H74" s="46"/>
      <c r="I74" s="47"/>
      <c r="J74" s="47"/>
      <c r="K74" s="47"/>
      <c r="L74" s="71" t="e">
        <f t="shared" si="1"/>
        <v>#DIV/0!</v>
      </c>
    </row>
    <row r="75" spans="1:12" s="48" customFormat="1" ht="12.75" hidden="1">
      <c r="A75" s="42"/>
      <c r="B75" s="43" t="s">
        <v>112</v>
      </c>
      <c r="C75" s="44">
        <v>200</v>
      </c>
      <c r="D75" s="45"/>
      <c r="E75" s="45"/>
      <c r="F75" s="45"/>
      <c r="G75" s="45"/>
      <c r="H75" s="46"/>
      <c r="I75" s="47"/>
      <c r="J75" s="47"/>
      <c r="K75" s="47"/>
      <c r="L75" s="71" t="e">
        <f aca="true" t="shared" si="4" ref="L75:L88">(K75/J75)*100</f>
        <v>#DIV/0!</v>
      </c>
    </row>
    <row r="76" spans="1:12" s="48" customFormat="1" ht="12.75" hidden="1">
      <c r="A76" s="42"/>
      <c r="B76" s="43" t="s">
        <v>113</v>
      </c>
      <c r="C76" s="44">
        <v>200</v>
      </c>
      <c r="D76" s="45"/>
      <c r="E76" s="45"/>
      <c r="F76" s="45"/>
      <c r="G76" s="45"/>
      <c r="H76" s="46" t="s">
        <v>114</v>
      </c>
      <c r="I76" s="47"/>
      <c r="J76" s="47"/>
      <c r="K76" s="47"/>
      <c r="L76" s="71" t="e">
        <f t="shared" si="4"/>
        <v>#DIV/0!</v>
      </c>
    </row>
    <row r="77" spans="1:12" s="48" customFormat="1" ht="12.75" hidden="1">
      <c r="A77" s="42"/>
      <c r="B77" s="43" t="s">
        <v>84</v>
      </c>
      <c r="C77" s="44">
        <v>200</v>
      </c>
      <c r="D77" s="45"/>
      <c r="E77" s="45"/>
      <c r="F77" s="45"/>
      <c r="G77" s="45"/>
      <c r="H77" s="46" t="s">
        <v>115</v>
      </c>
      <c r="I77" s="47"/>
      <c r="J77" s="47"/>
      <c r="K77" s="47"/>
      <c r="L77" s="71" t="e">
        <f t="shared" si="4"/>
        <v>#DIV/0!</v>
      </c>
    </row>
    <row r="78" spans="1:12" s="48" customFormat="1" ht="12.75" hidden="1">
      <c r="A78" s="42"/>
      <c r="B78" s="43" t="s">
        <v>116</v>
      </c>
      <c r="C78" s="44">
        <v>200</v>
      </c>
      <c r="D78" s="45"/>
      <c r="E78" s="45"/>
      <c r="F78" s="45"/>
      <c r="G78" s="45"/>
      <c r="H78" s="46" t="s">
        <v>117</v>
      </c>
      <c r="I78" s="47"/>
      <c r="J78" s="47"/>
      <c r="K78" s="47"/>
      <c r="L78" s="71" t="e">
        <f t="shared" si="4"/>
        <v>#DIV/0!</v>
      </c>
    </row>
    <row r="79" spans="1:12" s="48" customFormat="1" ht="22.5" hidden="1">
      <c r="A79" s="42"/>
      <c r="B79" s="43" t="s">
        <v>118</v>
      </c>
      <c r="C79" s="44">
        <v>200</v>
      </c>
      <c r="D79" s="45"/>
      <c r="E79" s="45"/>
      <c r="F79" s="45"/>
      <c r="G79" s="45"/>
      <c r="H79" s="46" t="s">
        <v>119</v>
      </c>
      <c r="I79" s="47"/>
      <c r="J79" s="47"/>
      <c r="K79" s="47"/>
      <c r="L79" s="71" t="e">
        <f t="shared" si="4"/>
        <v>#DIV/0!</v>
      </c>
    </row>
    <row r="80" spans="1:12" s="48" customFormat="1" ht="12.75" hidden="1">
      <c r="A80" s="42"/>
      <c r="B80" s="43" t="s">
        <v>120</v>
      </c>
      <c r="C80" s="44">
        <v>992</v>
      </c>
      <c r="D80" s="45" t="s">
        <v>206</v>
      </c>
      <c r="E80" s="45" t="s">
        <v>217</v>
      </c>
      <c r="F80" s="45"/>
      <c r="G80" s="45"/>
      <c r="H80" s="46"/>
      <c r="I80" s="47">
        <v>0</v>
      </c>
      <c r="J80" s="47">
        <f>J81</f>
        <v>0</v>
      </c>
      <c r="K80" s="47">
        <v>0</v>
      </c>
      <c r="L80" s="71" t="e">
        <f t="shared" si="4"/>
        <v>#DIV/0!</v>
      </c>
    </row>
    <row r="81" spans="1:12" ht="22.5" hidden="1">
      <c r="A81" s="31"/>
      <c r="B81" s="23" t="s">
        <v>121</v>
      </c>
      <c r="C81" s="14">
        <v>992</v>
      </c>
      <c r="D81" s="25" t="s">
        <v>206</v>
      </c>
      <c r="E81" s="25" t="s">
        <v>217</v>
      </c>
      <c r="F81" s="25" t="s">
        <v>222</v>
      </c>
      <c r="G81" s="25"/>
      <c r="H81" s="15"/>
      <c r="I81" s="47">
        <v>0</v>
      </c>
      <c r="J81" s="47">
        <f>J82</f>
        <v>0</v>
      </c>
      <c r="K81" s="47">
        <v>0</v>
      </c>
      <c r="L81" s="71" t="e">
        <f t="shared" si="4"/>
        <v>#DIV/0!</v>
      </c>
    </row>
    <row r="82" spans="1:12" ht="12.75" hidden="1">
      <c r="A82" s="31"/>
      <c r="B82" s="23" t="s">
        <v>122</v>
      </c>
      <c r="C82" s="14">
        <v>992</v>
      </c>
      <c r="D82" s="25" t="s">
        <v>206</v>
      </c>
      <c r="E82" s="25" t="s">
        <v>217</v>
      </c>
      <c r="F82" s="25" t="s">
        <v>223</v>
      </c>
      <c r="G82" s="25"/>
      <c r="H82" s="15"/>
      <c r="I82" s="47">
        <v>0</v>
      </c>
      <c r="J82" s="47">
        <f>J83</f>
        <v>0</v>
      </c>
      <c r="K82" s="47">
        <v>0</v>
      </c>
      <c r="L82" s="71" t="e">
        <f t="shared" si="4"/>
        <v>#DIV/0!</v>
      </c>
    </row>
    <row r="83" spans="1:12" ht="12.75" hidden="1">
      <c r="A83" s="31"/>
      <c r="B83" s="23" t="s">
        <v>123</v>
      </c>
      <c r="C83" s="14">
        <v>992</v>
      </c>
      <c r="D83" s="25" t="s">
        <v>206</v>
      </c>
      <c r="E83" s="25" t="s">
        <v>217</v>
      </c>
      <c r="F83" s="25" t="s">
        <v>224</v>
      </c>
      <c r="G83" s="25"/>
      <c r="H83" s="15"/>
      <c r="I83" s="47">
        <v>0</v>
      </c>
      <c r="J83" s="47">
        <f>J84</f>
        <v>0</v>
      </c>
      <c r="K83" s="47">
        <v>0</v>
      </c>
      <c r="L83" s="71" t="e">
        <f t="shared" si="4"/>
        <v>#DIV/0!</v>
      </c>
    </row>
    <row r="84" spans="1:12" ht="12.75" hidden="1">
      <c r="A84" s="31"/>
      <c r="B84" s="23" t="s">
        <v>102</v>
      </c>
      <c r="C84" s="14">
        <v>992</v>
      </c>
      <c r="D84" s="25" t="s">
        <v>206</v>
      </c>
      <c r="E84" s="25" t="s">
        <v>217</v>
      </c>
      <c r="F84" s="25" t="s">
        <v>224</v>
      </c>
      <c r="G84" s="25" t="s">
        <v>216</v>
      </c>
      <c r="H84" s="15"/>
      <c r="I84" s="47">
        <v>0</v>
      </c>
      <c r="J84" s="47">
        <v>0</v>
      </c>
      <c r="K84" s="47">
        <v>0</v>
      </c>
      <c r="L84" s="71" t="e">
        <f t="shared" si="4"/>
        <v>#DIV/0!</v>
      </c>
    </row>
    <row r="85" spans="1:12" ht="12.75" hidden="1">
      <c r="A85" s="31"/>
      <c r="B85" s="23" t="s">
        <v>124</v>
      </c>
      <c r="C85" s="14">
        <v>200</v>
      </c>
      <c r="D85" s="25"/>
      <c r="E85" s="25"/>
      <c r="F85" s="25"/>
      <c r="G85" s="25"/>
      <c r="H85" s="15"/>
      <c r="I85" s="47">
        <v>0</v>
      </c>
      <c r="J85" s="47">
        <f aca="true" t="shared" si="5" ref="J85:J145">I85</f>
        <v>0</v>
      </c>
      <c r="K85" s="47" t="s">
        <v>90</v>
      </c>
      <c r="L85" s="71" t="e">
        <f t="shared" si="4"/>
        <v>#VALUE!</v>
      </c>
    </row>
    <row r="86" spans="1:12" ht="12.75" hidden="1">
      <c r="A86" s="31"/>
      <c r="B86" s="23" t="s">
        <v>84</v>
      </c>
      <c r="C86" s="14">
        <v>200</v>
      </c>
      <c r="D86" s="25"/>
      <c r="E86" s="25"/>
      <c r="F86" s="25"/>
      <c r="G86" s="25"/>
      <c r="H86" s="15"/>
      <c r="I86" s="47">
        <v>0</v>
      </c>
      <c r="J86" s="47">
        <f t="shared" si="5"/>
        <v>0</v>
      </c>
      <c r="K86" s="47" t="s">
        <v>90</v>
      </c>
      <c r="L86" s="71" t="e">
        <f t="shared" si="4"/>
        <v>#VALUE!</v>
      </c>
    </row>
    <row r="87" spans="1:12" ht="12.75" hidden="1">
      <c r="A87" s="31"/>
      <c r="B87" s="23" t="s">
        <v>105</v>
      </c>
      <c r="C87" s="14">
        <v>200</v>
      </c>
      <c r="D87" s="25"/>
      <c r="E87" s="25"/>
      <c r="F87" s="25"/>
      <c r="G87" s="25"/>
      <c r="H87" s="15"/>
      <c r="I87" s="47">
        <v>0</v>
      </c>
      <c r="J87" s="47">
        <f t="shared" si="5"/>
        <v>0</v>
      </c>
      <c r="K87" s="47" t="s">
        <v>90</v>
      </c>
      <c r="L87" s="71" t="e">
        <f t="shared" si="4"/>
        <v>#VALUE!</v>
      </c>
    </row>
    <row r="88" spans="1:12" ht="22.5">
      <c r="A88" s="31"/>
      <c r="B88" s="23" t="s">
        <v>108</v>
      </c>
      <c r="C88" s="14"/>
      <c r="D88" s="25" t="s">
        <v>206</v>
      </c>
      <c r="E88" s="25" t="s">
        <v>213</v>
      </c>
      <c r="F88" s="25"/>
      <c r="G88" s="25"/>
      <c r="H88" s="15"/>
      <c r="I88" s="47">
        <v>12600</v>
      </c>
      <c r="J88" s="47">
        <v>12600</v>
      </c>
      <c r="K88" s="47">
        <v>12600</v>
      </c>
      <c r="L88" s="71">
        <f t="shared" si="4"/>
        <v>100</v>
      </c>
    </row>
    <row r="89" spans="1:12" s="65" customFormat="1" ht="12.75">
      <c r="A89" s="72"/>
      <c r="B89" s="73" t="s">
        <v>125</v>
      </c>
      <c r="C89" s="61">
        <v>992</v>
      </c>
      <c r="D89" s="74" t="s">
        <v>206</v>
      </c>
      <c r="E89" s="74" t="s">
        <v>218</v>
      </c>
      <c r="F89" s="74"/>
      <c r="G89" s="74"/>
      <c r="H89" s="62"/>
      <c r="I89" s="47">
        <f>I91+I100</f>
        <v>640185.47</v>
      </c>
      <c r="J89" s="47">
        <f>J91+J100</f>
        <v>640185.47</v>
      </c>
      <c r="K89" s="47">
        <f>K91+K100</f>
        <v>582420.5</v>
      </c>
      <c r="L89" s="71">
        <f aca="true" t="shared" si="6" ref="L89:L139">(K89/J89)*100</f>
        <v>90.97683832155704</v>
      </c>
    </row>
    <row r="90" spans="1:12" ht="12.75" hidden="1">
      <c r="A90" s="31"/>
      <c r="B90" s="23" t="s">
        <v>125</v>
      </c>
      <c r="C90" s="14">
        <v>992</v>
      </c>
      <c r="D90" s="25" t="s">
        <v>206</v>
      </c>
      <c r="E90" s="25" t="s">
        <v>218</v>
      </c>
      <c r="F90" s="25"/>
      <c r="G90" s="25"/>
      <c r="H90" s="15"/>
      <c r="I90" s="47">
        <v>271745.47</v>
      </c>
      <c r="J90" s="47">
        <f t="shared" si="5"/>
        <v>271745.47</v>
      </c>
      <c r="K90" s="47">
        <v>96620.91</v>
      </c>
      <c r="L90" s="71">
        <f t="shared" si="6"/>
        <v>35.555665380548945</v>
      </c>
    </row>
    <row r="91" spans="1:12" ht="28.5" customHeight="1" hidden="1">
      <c r="A91" s="31"/>
      <c r="B91" s="23" t="s">
        <v>283</v>
      </c>
      <c r="C91" s="14">
        <v>992</v>
      </c>
      <c r="D91" s="25" t="s">
        <v>206</v>
      </c>
      <c r="E91" s="25" t="s">
        <v>218</v>
      </c>
      <c r="F91" s="25" t="s">
        <v>227</v>
      </c>
      <c r="G91" s="25"/>
      <c r="H91" s="15"/>
      <c r="I91" s="47">
        <f aca="true" t="shared" si="7" ref="I91:K93">I92</f>
        <v>216500</v>
      </c>
      <c r="J91" s="47">
        <f t="shared" si="7"/>
        <v>216500</v>
      </c>
      <c r="K91" s="47">
        <f t="shared" si="7"/>
        <v>191400.35</v>
      </c>
      <c r="L91" s="71">
        <f t="shared" si="6"/>
        <v>88.40662817551963</v>
      </c>
    </row>
    <row r="92" spans="1:12" ht="12.75" hidden="1">
      <c r="A92" s="31"/>
      <c r="B92" s="23" t="s">
        <v>79</v>
      </c>
      <c r="C92" s="14">
        <v>992</v>
      </c>
      <c r="D92" s="25" t="s">
        <v>206</v>
      </c>
      <c r="E92" s="25" t="s">
        <v>218</v>
      </c>
      <c r="F92" s="25" t="s">
        <v>228</v>
      </c>
      <c r="G92" s="25"/>
      <c r="H92" s="15"/>
      <c r="I92" s="47">
        <f t="shared" si="7"/>
        <v>216500</v>
      </c>
      <c r="J92" s="47">
        <f t="shared" si="7"/>
        <v>216500</v>
      </c>
      <c r="K92" s="47">
        <f t="shared" si="7"/>
        <v>191400.35</v>
      </c>
      <c r="L92" s="71">
        <f t="shared" si="6"/>
        <v>88.40662817551963</v>
      </c>
    </row>
    <row r="93" spans="1:12" ht="22.5" hidden="1">
      <c r="A93" s="31"/>
      <c r="B93" s="23" t="s">
        <v>126</v>
      </c>
      <c r="C93" s="14">
        <v>992</v>
      </c>
      <c r="D93" s="25" t="s">
        <v>206</v>
      </c>
      <c r="E93" s="25" t="s">
        <v>218</v>
      </c>
      <c r="F93" s="25" t="s">
        <v>229</v>
      </c>
      <c r="G93" s="25"/>
      <c r="H93" s="15"/>
      <c r="I93" s="47">
        <f t="shared" si="7"/>
        <v>216500</v>
      </c>
      <c r="J93" s="47">
        <f t="shared" si="7"/>
        <v>216500</v>
      </c>
      <c r="K93" s="47">
        <f t="shared" si="7"/>
        <v>191400.35</v>
      </c>
      <c r="L93" s="71">
        <f t="shared" si="6"/>
        <v>88.40662817551963</v>
      </c>
    </row>
    <row r="94" spans="1:12" ht="22.5" hidden="1">
      <c r="A94" s="31"/>
      <c r="B94" s="23" t="s">
        <v>92</v>
      </c>
      <c r="C94" s="14">
        <v>992</v>
      </c>
      <c r="D94" s="25" t="s">
        <v>206</v>
      </c>
      <c r="E94" s="25" t="s">
        <v>218</v>
      </c>
      <c r="F94" s="25" t="s">
        <v>229</v>
      </c>
      <c r="G94" s="25" t="s">
        <v>215</v>
      </c>
      <c r="H94" s="15"/>
      <c r="I94" s="47">
        <v>216500</v>
      </c>
      <c r="J94" s="47">
        <v>216500</v>
      </c>
      <c r="K94" s="47">
        <v>191400.35</v>
      </c>
      <c r="L94" s="71">
        <f t="shared" si="6"/>
        <v>88.40662817551963</v>
      </c>
    </row>
    <row r="95" spans="1:12" ht="22.5" hidden="1">
      <c r="A95" s="31"/>
      <c r="B95" s="23" t="s">
        <v>93</v>
      </c>
      <c r="C95" s="14">
        <v>200</v>
      </c>
      <c r="D95" s="25"/>
      <c r="E95" s="25"/>
      <c r="F95" s="25"/>
      <c r="G95" s="25"/>
      <c r="H95" s="15"/>
      <c r="I95" s="47">
        <v>20000</v>
      </c>
      <c r="J95" s="47">
        <f t="shared" si="5"/>
        <v>20000</v>
      </c>
      <c r="K95" s="47" t="s">
        <v>90</v>
      </c>
      <c r="L95" s="71" t="e">
        <f t="shared" si="6"/>
        <v>#VALUE!</v>
      </c>
    </row>
    <row r="96" spans="1:12" ht="22.5" hidden="1">
      <c r="A96" s="31"/>
      <c r="B96" s="23" t="s">
        <v>94</v>
      </c>
      <c r="C96" s="14">
        <v>200</v>
      </c>
      <c r="D96" s="25"/>
      <c r="E96" s="25"/>
      <c r="F96" s="25"/>
      <c r="G96" s="25"/>
      <c r="H96" s="15"/>
      <c r="I96" s="47">
        <v>20000</v>
      </c>
      <c r="J96" s="47">
        <f t="shared" si="5"/>
        <v>20000</v>
      </c>
      <c r="K96" s="47" t="s">
        <v>90</v>
      </c>
      <c r="L96" s="71" t="e">
        <f t="shared" si="6"/>
        <v>#VALUE!</v>
      </c>
    </row>
    <row r="97" spans="1:12" ht="12.75" hidden="1">
      <c r="A97" s="31"/>
      <c r="B97" s="23" t="s">
        <v>84</v>
      </c>
      <c r="C97" s="14">
        <v>200</v>
      </c>
      <c r="D97" s="25"/>
      <c r="E97" s="25"/>
      <c r="F97" s="25"/>
      <c r="G97" s="25"/>
      <c r="H97" s="15"/>
      <c r="I97" s="47">
        <v>20000</v>
      </c>
      <c r="J97" s="47">
        <f t="shared" si="5"/>
        <v>20000</v>
      </c>
      <c r="K97" s="47" t="s">
        <v>90</v>
      </c>
      <c r="L97" s="71" t="e">
        <f t="shared" si="6"/>
        <v>#VALUE!</v>
      </c>
    </row>
    <row r="98" spans="1:12" ht="12.75" hidden="1">
      <c r="A98" s="31"/>
      <c r="B98" s="23" t="s">
        <v>95</v>
      </c>
      <c r="C98" s="14">
        <v>200</v>
      </c>
      <c r="D98" s="25"/>
      <c r="E98" s="25"/>
      <c r="F98" s="25"/>
      <c r="G98" s="25"/>
      <c r="H98" s="15"/>
      <c r="I98" s="47">
        <v>20000</v>
      </c>
      <c r="J98" s="47">
        <f t="shared" si="5"/>
        <v>20000</v>
      </c>
      <c r="K98" s="47" t="s">
        <v>90</v>
      </c>
      <c r="L98" s="71" t="e">
        <f t="shared" si="6"/>
        <v>#VALUE!</v>
      </c>
    </row>
    <row r="99" spans="1:12" ht="12.75" hidden="1">
      <c r="A99" s="31"/>
      <c r="B99" s="23" t="s">
        <v>99</v>
      </c>
      <c r="C99" s="14">
        <v>200</v>
      </c>
      <c r="D99" s="25"/>
      <c r="E99" s="25"/>
      <c r="F99" s="25"/>
      <c r="G99" s="25"/>
      <c r="H99" s="15"/>
      <c r="I99" s="47">
        <v>20000</v>
      </c>
      <c r="J99" s="47">
        <f t="shared" si="5"/>
        <v>20000</v>
      </c>
      <c r="K99" s="47" t="s">
        <v>90</v>
      </c>
      <c r="L99" s="71" t="e">
        <f t="shared" si="6"/>
        <v>#VALUE!</v>
      </c>
    </row>
    <row r="100" spans="1:12" ht="26.25" customHeight="1" hidden="1">
      <c r="A100" s="31"/>
      <c r="B100" s="23" t="s">
        <v>282</v>
      </c>
      <c r="C100" s="14">
        <v>992</v>
      </c>
      <c r="D100" s="25" t="s">
        <v>206</v>
      </c>
      <c r="E100" s="25" t="s">
        <v>218</v>
      </c>
      <c r="F100" s="25" t="s">
        <v>207</v>
      </c>
      <c r="G100" s="25"/>
      <c r="H100" s="15"/>
      <c r="I100" s="47">
        <f>I101</f>
        <v>423685.47</v>
      </c>
      <c r="J100" s="47">
        <f>J101</f>
        <v>423685.47</v>
      </c>
      <c r="K100" s="47">
        <f>K101</f>
        <v>391020.15</v>
      </c>
      <c r="L100" s="71">
        <f t="shared" si="6"/>
        <v>92.29019583796443</v>
      </c>
    </row>
    <row r="101" spans="1:12" ht="12.75" hidden="1">
      <c r="A101" s="31"/>
      <c r="B101" s="23" t="s">
        <v>79</v>
      </c>
      <c r="C101" s="14">
        <v>992</v>
      </c>
      <c r="D101" s="25" t="s">
        <v>206</v>
      </c>
      <c r="E101" s="25" t="s">
        <v>218</v>
      </c>
      <c r="F101" s="25" t="s">
        <v>208</v>
      </c>
      <c r="G101" s="25"/>
      <c r="H101" s="15"/>
      <c r="I101" s="47">
        <f>I103+I109+I124</f>
        <v>423685.47</v>
      </c>
      <c r="J101" s="47">
        <f>J103+J109+J124</f>
        <v>423685.47</v>
      </c>
      <c r="K101" s="47">
        <f>K103+K109+K124</f>
        <v>391020.15</v>
      </c>
      <c r="L101" s="71">
        <f t="shared" si="6"/>
        <v>92.29019583796443</v>
      </c>
    </row>
    <row r="102" spans="1:12" ht="22.5" hidden="1">
      <c r="A102" s="31"/>
      <c r="B102" s="23" t="s">
        <v>127</v>
      </c>
      <c r="C102" s="14">
        <v>992</v>
      </c>
      <c r="D102" s="25" t="s">
        <v>206</v>
      </c>
      <c r="E102" s="25" t="s">
        <v>218</v>
      </c>
      <c r="F102" s="25" t="s">
        <v>230</v>
      </c>
      <c r="G102" s="25"/>
      <c r="H102" s="15"/>
      <c r="I102" s="47">
        <v>1000</v>
      </c>
      <c r="J102" s="47">
        <f t="shared" si="5"/>
        <v>1000</v>
      </c>
      <c r="K102" s="47">
        <v>1000</v>
      </c>
      <c r="L102" s="71">
        <f t="shared" si="6"/>
        <v>100</v>
      </c>
    </row>
    <row r="103" spans="1:12" ht="22.5" hidden="1">
      <c r="A103" s="31"/>
      <c r="B103" s="23" t="s">
        <v>92</v>
      </c>
      <c r="C103" s="14">
        <v>992</v>
      </c>
      <c r="D103" s="25" t="s">
        <v>206</v>
      </c>
      <c r="E103" s="25" t="s">
        <v>218</v>
      </c>
      <c r="F103" s="25" t="s">
        <v>230</v>
      </c>
      <c r="G103" s="25" t="s">
        <v>215</v>
      </c>
      <c r="H103" s="15"/>
      <c r="I103" s="47">
        <v>1000</v>
      </c>
      <c r="J103" s="47">
        <f t="shared" si="5"/>
        <v>1000</v>
      </c>
      <c r="K103" s="47">
        <v>1000</v>
      </c>
      <c r="L103" s="71">
        <f t="shared" si="6"/>
        <v>100</v>
      </c>
    </row>
    <row r="104" spans="1:12" ht="22.5" hidden="1">
      <c r="A104" s="31"/>
      <c r="B104" s="23" t="s">
        <v>93</v>
      </c>
      <c r="C104" s="14">
        <v>200</v>
      </c>
      <c r="D104" s="25"/>
      <c r="E104" s="25"/>
      <c r="F104" s="25"/>
      <c r="G104" s="25"/>
      <c r="H104" s="15"/>
      <c r="I104" s="47">
        <v>1000</v>
      </c>
      <c r="J104" s="47">
        <f t="shared" si="5"/>
        <v>1000</v>
      </c>
      <c r="K104" s="47">
        <v>1000</v>
      </c>
      <c r="L104" s="71">
        <f t="shared" si="6"/>
        <v>100</v>
      </c>
    </row>
    <row r="105" spans="1:12" ht="22.5" hidden="1">
      <c r="A105" s="31"/>
      <c r="B105" s="23" t="s">
        <v>94</v>
      </c>
      <c r="C105" s="14">
        <v>200</v>
      </c>
      <c r="D105" s="25"/>
      <c r="E105" s="25"/>
      <c r="F105" s="25"/>
      <c r="G105" s="25"/>
      <c r="H105" s="15"/>
      <c r="I105" s="47">
        <v>1000</v>
      </c>
      <c r="J105" s="47">
        <f t="shared" si="5"/>
        <v>1000</v>
      </c>
      <c r="K105" s="47">
        <v>1000</v>
      </c>
      <c r="L105" s="71">
        <f t="shared" si="6"/>
        <v>100</v>
      </c>
    </row>
    <row r="106" spans="1:12" ht="12.75" hidden="1">
      <c r="A106" s="31"/>
      <c r="B106" s="23" t="s">
        <v>100</v>
      </c>
      <c r="C106" s="14">
        <v>200</v>
      </c>
      <c r="D106" s="25"/>
      <c r="E106" s="25"/>
      <c r="F106" s="25"/>
      <c r="G106" s="25"/>
      <c r="H106" s="15"/>
      <c r="I106" s="47">
        <v>1000</v>
      </c>
      <c r="J106" s="47">
        <f t="shared" si="5"/>
        <v>1000</v>
      </c>
      <c r="K106" s="47">
        <v>1000</v>
      </c>
      <c r="L106" s="71">
        <f t="shared" si="6"/>
        <v>100</v>
      </c>
    </row>
    <row r="107" spans="1:12" ht="12.75" hidden="1">
      <c r="A107" s="31"/>
      <c r="B107" s="23" t="s">
        <v>101</v>
      </c>
      <c r="C107" s="14">
        <v>200</v>
      </c>
      <c r="D107" s="25"/>
      <c r="E107" s="25"/>
      <c r="F107" s="25"/>
      <c r="G107" s="25"/>
      <c r="H107" s="15"/>
      <c r="I107" s="47">
        <v>1000</v>
      </c>
      <c r="J107" s="47">
        <f t="shared" si="5"/>
        <v>1000</v>
      </c>
      <c r="K107" s="47">
        <v>1000</v>
      </c>
      <c r="L107" s="71">
        <f t="shared" si="6"/>
        <v>100</v>
      </c>
    </row>
    <row r="108" spans="1:12" ht="27" customHeight="1" hidden="1">
      <c r="A108" s="31"/>
      <c r="B108" s="23" t="s">
        <v>128</v>
      </c>
      <c r="C108" s="14">
        <v>992</v>
      </c>
      <c r="D108" s="25" t="s">
        <v>206</v>
      </c>
      <c r="E108" s="25" t="s">
        <v>218</v>
      </c>
      <c r="F108" s="25" t="s">
        <v>231</v>
      </c>
      <c r="G108" s="25"/>
      <c r="H108" s="15"/>
      <c r="I108" s="47">
        <f>I109</f>
        <v>391185.47</v>
      </c>
      <c r="J108" s="47">
        <f>J109</f>
        <v>391185.47</v>
      </c>
      <c r="K108" s="47">
        <f>K109</f>
        <v>358520.15</v>
      </c>
      <c r="L108" s="71">
        <f t="shared" si="6"/>
        <v>91.64965917573575</v>
      </c>
    </row>
    <row r="109" spans="1:12" ht="22.5" hidden="1">
      <c r="A109" s="31"/>
      <c r="B109" s="23" t="s">
        <v>92</v>
      </c>
      <c r="C109" s="14">
        <v>992</v>
      </c>
      <c r="D109" s="25" t="s">
        <v>206</v>
      </c>
      <c r="E109" s="25" t="s">
        <v>218</v>
      </c>
      <c r="F109" s="25" t="s">
        <v>231</v>
      </c>
      <c r="G109" s="25" t="s">
        <v>215</v>
      </c>
      <c r="H109" s="15"/>
      <c r="I109" s="47">
        <v>391185.47</v>
      </c>
      <c r="J109" s="47">
        <v>391185.47</v>
      </c>
      <c r="K109" s="47">
        <v>358520.15</v>
      </c>
      <c r="L109" s="71">
        <f t="shared" si="6"/>
        <v>91.64965917573575</v>
      </c>
    </row>
    <row r="110" spans="1:12" ht="22.5" hidden="1">
      <c r="A110" s="31"/>
      <c r="B110" s="23" t="s">
        <v>93</v>
      </c>
      <c r="C110" s="14">
        <v>200</v>
      </c>
      <c r="D110" s="25"/>
      <c r="E110" s="25"/>
      <c r="F110" s="25"/>
      <c r="G110" s="25"/>
      <c r="H110" s="15"/>
      <c r="I110" s="47">
        <v>219745.47</v>
      </c>
      <c r="J110" s="47">
        <f t="shared" si="5"/>
        <v>219745.47</v>
      </c>
      <c r="K110" s="47">
        <v>64620.91</v>
      </c>
      <c r="L110" s="71">
        <f t="shared" si="6"/>
        <v>29.407163660757153</v>
      </c>
    </row>
    <row r="111" spans="1:12" ht="22.5" hidden="1">
      <c r="A111" s="31"/>
      <c r="B111" s="23" t="s">
        <v>129</v>
      </c>
      <c r="C111" s="14">
        <v>200</v>
      </c>
      <c r="D111" s="25"/>
      <c r="E111" s="25"/>
      <c r="F111" s="25"/>
      <c r="G111" s="25"/>
      <c r="H111" s="15"/>
      <c r="I111" s="47">
        <v>172180.07</v>
      </c>
      <c r="J111" s="47">
        <f t="shared" si="5"/>
        <v>172180.07</v>
      </c>
      <c r="K111" s="47">
        <v>56855.51</v>
      </c>
      <c r="L111" s="71">
        <f t="shared" si="6"/>
        <v>33.02095881364202</v>
      </c>
    </row>
    <row r="112" spans="1:12" ht="12.75" hidden="1">
      <c r="A112" s="31"/>
      <c r="B112" s="23" t="s">
        <v>84</v>
      </c>
      <c r="C112" s="14">
        <v>200</v>
      </c>
      <c r="D112" s="25"/>
      <c r="E112" s="25"/>
      <c r="F112" s="25"/>
      <c r="G112" s="25"/>
      <c r="H112" s="15"/>
      <c r="I112" s="47">
        <v>171130.07</v>
      </c>
      <c r="J112" s="47">
        <f t="shared" si="5"/>
        <v>171130.07</v>
      </c>
      <c r="K112" s="47">
        <v>55805.51</v>
      </c>
      <c r="L112" s="71">
        <f t="shared" si="6"/>
        <v>32.60999659498766</v>
      </c>
    </row>
    <row r="113" spans="1:12" ht="12.75" hidden="1">
      <c r="A113" s="31"/>
      <c r="B113" s="23" t="s">
        <v>95</v>
      </c>
      <c r="C113" s="14">
        <v>200</v>
      </c>
      <c r="D113" s="25"/>
      <c r="E113" s="25"/>
      <c r="F113" s="25"/>
      <c r="G113" s="25"/>
      <c r="H113" s="15"/>
      <c r="I113" s="47">
        <v>171130.07</v>
      </c>
      <c r="J113" s="47">
        <f t="shared" si="5"/>
        <v>171130.07</v>
      </c>
      <c r="K113" s="47">
        <v>55805.51</v>
      </c>
      <c r="L113" s="71">
        <f t="shared" si="6"/>
        <v>32.60999659498766</v>
      </c>
    </row>
    <row r="114" spans="1:12" ht="12.75" hidden="1">
      <c r="A114" s="31"/>
      <c r="B114" s="23" t="s">
        <v>130</v>
      </c>
      <c r="C114" s="14">
        <v>200</v>
      </c>
      <c r="D114" s="25"/>
      <c r="E114" s="25"/>
      <c r="F114" s="25"/>
      <c r="G114" s="25"/>
      <c r="H114" s="15"/>
      <c r="I114" s="47">
        <v>91264.84</v>
      </c>
      <c r="J114" s="47">
        <f t="shared" si="5"/>
        <v>91264.84</v>
      </c>
      <c r="K114" s="47">
        <v>13355.51</v>
      </c>
      <c r="L114" s="71">
        <f t="shared" si="6"/>
        <v>14.633795446307692</v>
      </c>
    </row>
    <row r="115" spans="1:12" ht="12.75" hidden="1">
      <c r="A115" s="31"/>
      <c r="B115" s="23" t="s">
        <v>98</v>
      </c>
      <c r="C115" s="14">
        <v>200</v>
      </c>
      <c r="D115" s="25"/>
      <c r="E115" s="25"/>
      <c r="F115" s="25"/>
      <c r="G115" s="25"/>
      <c r="H115" s="15"/>
      <c r="I115" s="47">
        <v>8400</v>
      </c>
      <c r="J115" s="47">
        <f t="shared" si="5"/>
        <v>8400</v>
      </c>
      <c r="K115" s="47" t="s">
        <v>90</v>
      </c>
      <c r="L115" s="71" t="e">
        <f t="shared" si="6"/>
        <v>#VALUE!</v>
      </c>
    </row>
    <row r="116" spans="1:12" ht="12.75" hidden="1">
      <c r="A116" s="31"/>
      <c r="B116" s="23" t="s">
        <v>99</v>
      </c>
      <c r="C116" s="14">
        <v>200</v>
      </c>
      <c r="D116" s="25"/>
      <c r="E116" s="25"/>
      <c r="F116" s="25"/>
      <c r="G116" s="25"/>
      <c r="H116" s="15"/>
      <c r="I116" s="47">
        <v>71465.23</v>
      </c>
      <c r="J116" s="47">
        <f t="shared" si="5"/>
        <v>71465.23</v>
      </c>
      <c r="K116" s="47">
        <v>42450</v>
      </c>
      <c r="L116" s="71">
        <f t="shared" si="6"/>
        <v>59.399514980921495</v>
      </c>
    </row>
    <row r="117" spans="1:12" ht="12.75" hidden="1">
      <c r="A117" s="31"/>
      <c r="B117" s="23" t="s">
        <v>100</v>
      </c>
      <c r="C117" s="14">
        <v>200</v>
      </c>
      <c r="D117" s="25"/>
      <c r="E117" s="25"/>
      <c r="F117" s="25"/>
      <c r="G117" s="25"/>
      <c r="H117" s="15"/>
      <c r="I117" s="47">
        <v>1050</v>
      </c>
      <c r="J117" s="47">
        <f t="shared" si="5"/>
        <v>1050</v>
      </c>
      <c r="K117" s="47">
        <v>1050</v>
      </c>
      <c r="L117" s="71">
        <f t="shared" si="6"/>
        <v>100</v>
      </c>
    </row>
    <row r="118" spans="1:12" ht="12.75" hidden="1">
      <c r="A118" s="31"/>
      <c r="B118" s="23" t="s">
        <v>101</v>
      </c>
      <c r="C118" s="14">
        <v>200</v>
      </c>
      <c r="D118" s="25"/>
      <c r="E118" s="25"/>
      <c r="F118" s="25"/>
      <c r="G118" s="25"/>
      <c r="H118" s="15"/>
      <c r="I118" s="47">
        <v>1050</v>
      </c>
      <c r="J118" s="47">
        <f t="shared" si="5"/>
        <v>1050</v>
      </c>
      <c r="K118" s="47">
        <v>1050</v>
      </c>
      <c r="L118" s="71">
        <f t="shared" si="6"/>
        <v>100</v>
      </c>
    </row>
    <row r="119" spans="1:12" ht="22.5" hidden="1">
      <c r="A119" s="31"/>
      <c r="B119" s="23" t="s">
        <v>94</v>
      </c>
      <c r="C119" s="14">
        <v>200</v>
      </c>
      <c r="D119" s="25"/>
      <c r="E119" s="25"/>
      <c r="F119" s="25"/>
      <c r="G119" s="25"/>
      <c r="H119" s="15"/>
      <c r="I119" s="47">
        <v>47565.4</v>
      </c>
      <c r="J119" s="47">
        <f t="shared" si="5"/>
        <v>47565.4</v>
      </c>
      <c r="K119" s="47">
        <v>7765.4</v>
      </c>
      <c r="L119" s="71">
        <f t="shared" si="6"/>
        <v>16.325732570313715</v>
      </c>
    </row>
    <row r="120" spans="1:12" ht="12.75" hidden="1">
      <c r="A120" s="31"/>
      <c r="B120" s="23" t="s">
        <v>84</v>
      </c>
      <c r="C120" s="14">
        <v>200</v>
      </c>
      <c r="D120" s="25"/>
      <c r="E120" s="25"/>
      <c r="F120" s="25"/>
      <c r="G120" s="25"/>
      <c r="H120" s="15"/>
      <c r="I120" s="47">
        <v>47565.4</v>
      </c>
      <c r="J120" s="47">
        <f t="shared" si="5"/>
        <v>47565.4</v>
      </c>
      <c r="K120" s="47">
        <v>7765.4</v>
      </c>
      <c r="L120" s="71">
        <f t="shared" si="6"/>
        <v>16.325732570313715</v>
      </c>
    </row>
    <row r="121" spans="1:12" ht="12.75" hidden="1">
      <c r="A121" s="31"/>
      <c r="B121" s="23" t="s">
        <v>95</v>
      </c>
      <c r="C121" s="14">
        <v>200</v>
      </c>
      <c r="D121" s="25"/>
      <c r="E121" s="25"/>
      <c r="F121" s="25"/>
      <c r="G121" s="25"/>
      <c r="H121" s="15"/>
      <c r="I121" s="47">
        <v>47565.4</v>
      </c>
      <c r="J121" s="47">
        <f t="shared" si="5"/>
        <v>47565.4</v>
      </c>
      <c r="K121" s="47">
        <v>7765.4</v>
      </c>
      <c r="L121" s="71">
        <f t="shared" si="6"/>
        <v>16.325732570313715</v>
      </c>
    </row>
    <row r="122" spans="1:12" ht="12.75" hidden="1">
      <c r="A122" s="31"/>
      <c r="B122" s="23" t="s">
        <v>99</v>
      </c>
      <c r="C122" s="14">
        <v>200</v>
      </c>
      <c r="D122" s="25"/>
      <c r="E122" s="25"/>
      <c r="F122" s="25"/>
      <c r="G122" s="25"/>
      <c r="H122" s="15"/>
      <c r="I122" s="47">
        <v>47565.4</v>
      </c>
      <c r="J122" s="47">
        <f t="shared" si="5"/>
        <v>47565.4</v>
      </c>
      <c r="K122" s="47">
        <v>7765.4</v>
      </c>
      <c r="L122" s="71">
        <f t="shared" si="6"/>
        <v>16.325732570313715</v>
      </c>
    </row>
    <row r="123" spans="1:12" ht="22.5" hidden="1">
      <c r="A123" s="31"/>
      <c r="B123" s="23" t="s">
        <v>131</v>
      </c>
      <c r="C123" s="14">
        <v>992</v>
      </c>
      <c r="D123" s="25" t="s">
        <v>206</v>
      </c>
      <c r="E123" s="25" t="s">
        <v>218</v>
      </c>
      <c r="F123" s="25" t="s">
        <v>232</v>
      </c>
      <c r="G123" s="25"/>
      <c r="H123" s="15"/>
      <c r="I123" s="47">
        <f>I124</f>
        <v>31500</v>
      </c>
      <c r="J123" s="47">
        <f t="shared" si="5"/>
        <v>31500</v>
      </c>
      <c r="K123" s="47">
        <v>31500</v>
      </c>
      <c r="L123" s="71">
        <f t="shared" si="6"/>
        <v>100</v>
      </c>
    </row>
    <row r="124" spans="1:12" ht="12.75" hidden="1">
      <c r="A124" s="31"/>
      <c r="B124" s="23" t="s">
        <v>112</v>
      </c>
      <c r="C124" s="14">
        <v>992</v>
      </c>
      <c r="D124" s="25" t="s">
        <v>206</v>
      </c>
      <c r="E124" s="25" t="s">
        <v>218</v>
      </c>
      <c r="F124" s="25" t="s">
        <v>232</v>
      </c>
      <c r="G124" s="25" t="s">
        <v>225</v>
      </c>
      <c r="H124" s="15"/>
      <c r="I124" s="47">
        <v>31500</v>
      </c>
      <c r="J124" s="47">
        <f t="shared" si="5"/>
        <v>31500</v>
      </c>
      <c r="K124" s="47">
        <v>31500</v>
      </c>
      <c r="L124" s="71">
        <f t="shared" si="6"/>
        <v>100</v>
      </c>
    </row>
    <row r="125" spans="1:12" ht="12.75" hidden="1">
      <c r="A125" s="31"/>
      <c r="B125" s="23" t="s">
        <v>113</v>
      </c>
      <c r="C125" s="14">
        <v>200</v>
      </c>
      <c r="D125" s="25"/>
      <c r="E125" s="25"/>
      <c r="F125" s="25"/>
      <c r="G125" s="25"/>
      <c r="H125" s="15"/>
      <c r="I125" s="47">
        <v>31000</v>
      </c>
      <c r="J125" s="104">
        <f t="shared" si="5"/>
        <v>31000</v>
      </c>
      <c r="K125" s="47">
        <v>31000</v>
      </c>
      <c r="L125" s="105">
        <f t="shared" si="6"/>
        <v>100</v>
      </c>
    </row>
    <row r="126" spans="1:12" ht="12.75" hidden="1">
      <c r="A126" s="31"/>
      <c r="B126" s="23" t="s">
        <v>84</v>
      </c>
      <c r="C126" s="14">
        <v>200</v>
      </c>
      <c r="D126" s="25"/>
      <c r="E126" s="25"/>
      <c r="F126" s="25"/>
      <c r="G126" s="25"/>
      <c r="H126" s="15"/>
      <c r="I126" s="47">
        <v>31000</v>
      </c>
      <c r="J126" s="104">
        <f t="shared" si="5"/>
        <v>31000</v>
      </c>
      <c r="K126" s="47">
        <v>31000</v>
      </c>
      <c r="L126" s="105">
        <f t="shared" si="6"/>
        <v>100</v>
      </c>
    </row>
    <row r="127" spans="1:12" ht="12.75" hidden="1">
      <c r="A127" s="31"/>
      <c r="B127" s="23" t="s">
        <v>116</v>
      </c>
      <c r="C127" s="14">
        <v>200</v>
      </c>
      <c r="D127" s="25"/>
      <c r="E127" s="25"/>
      <c r="F127" s="25"/>
      <c r="G127" s="25"/>
      <c r="H127" s="15"/>
      <c r="I127" s="47">
        <v>31000</v>
      </c>
      <c r="J127" s="104">
        <f t="shared" si="5"/>
        <v>31000</v>
      </c>
      <c r="K127" s="47">
        <v>31000</v>
      </c>
      <c r="L127" s="105">
        <f t="shared" si="6"/>
        <v>100</v>
      </c>
    </row>
    <row r="128" spans="1:12" ht="22.5" hidden="1">
      <c r="A128" s="31"/>
      <c r="B128" s="23" t="s">
        <v>118</v>
      </c>
      <c r="C128" s="14">
        <v>200</v>
      </c>
      <c r="D128" s="25"/>
      <c r="E128" s="25"/>
      <c r="F128" s="25"/>
      <c r="G128" s="25"/>
      <c r="H128" s="15"/>
      <c r="I128" s="47">
        <v>31000</v>
      </c>
      <c r="J128" s="104">
        <f t="shared" si="5"/>
        <v>31000</v>
      </c>
      <c r="K128" s="47">
        <v>31000</v>
      </c>
      <c r="L128" s="105">
        <f t="shared" si="6"/>
        <v>100</v>
      </c>
    </row>
    <row r="129" spans="1:12" s="48" customFormat="1" ht="12.75">
      <c r="A129" s="75">
        <v>2</v>
      </c>
      <c r="B129" s="76" t="s">
        <v>132</v>
      </c>
      <c r="C129" s="77">
        <v>992</v>
      </c>
      <c r="D129" s="78" t="s">
        <v>211</v>
      </c>
      <c r="E129" s="78"/>
      <c r="F129" s="78"/>
      <c r="G129" s="78"/>
      <c r="H129" s="79"/>
      <c r="I129" s="104">
        <f aca="true" t="shared" si="8" ref="I129:K132">I130</f>
        <v>181800</v>
      </c>
      <c r="J129" s="104">
        <f t="shared" si="8"/>
        <v>181800</v>
      </c>
      <c r="K129" s="104">
        <f t="shared" si="8"/>
        <v>181800</v>
      </c>
      <c r="L129" s="105">
        <f t="shared" si="6"/>
        <v>100</v>
      </c>
    </row>
    <row r="130" spans="1:12" ht="12.75">
      <c r="A130" s="31"/>
      <c r="B130" s="23" t="s">
        <v>133</v>
      </c>
      <c r="C130" s="14">
        <v>992</v>
      </c>
      <c r="D130" s="25" t="s">
        <v>211</v>
      </c>
      <c r="E130" s="25" t="s">
        <v>233</v>
      </c>
      <c r="F130" s="25"/>
      <c r="G130" s="25"/>
      <c r="H130" s="15"/>
      <c r="I130" s="47">
        <f t="shared" si="8"/>
        <v>181800</v>
      </c>
      <c r="J130" s="47">
        <f t="shared" si="8"/>
        <v>181800</v>
      </c>
      <c r="K130" s="47">
        <f t="shared" si="8"/>
        <v>181800</v>
      </c>
      <c r="L130" s="71">
        <f t="shared" si="6"/>
        <v>100</v>
      </c>
    </row>
    <row r="131" spans="1:12" ht="25.5" customHeight="1" hidden="1">
      <c r="A131" s="31"/>
      <c r="B131" s="23" t="s">
        <v>282</v>
      </c>
      <c r="C131" s="14">
        <v>992</v>
      </c>
      <c r="D131" s="25" t="s">
        <v>211</v>
      </c>
      <c r="E131" s="25" t="s">
        <v>233</v>
      </c>
      <c r="F131" s="25" t="s">
        <v>207</v>
      </c>
      <c r="G131" s="25"/>
      <c r="H131" s="15"/>
      <c r="I131" s="47">
        <f t="shared" si="8"/>
        <v>181800</v>
      </c>
      <c r="J131" s="47">
        <f t="shared" si="8"/>
        <v>181800</v>
      </c>
      <c r="K131" s="47">
        <f t="shared" si="8"/>
        <v>181800</v>
      </c>
      <c r="L131" s="71">
        <f t="shared" si="6"/>
        <v>100</v>
      </c>
    </row>
    <row r="132" spans="1:12" ht="12.75" hidden="1">
      <c r="A132" s="31"/>
      <c r="B132" s="23" t="s">
        <v>79</v>
      </c>
      <c r="C132" s="14">
        <v>992</v>
      </c>
      <c r="D132" s="25" t="s">
        <v>211</v>
      </c>
      <c r="E132" s="25" t="s">
        <v>233</v>
      </c>
      <c r="F132" s="25" t="s">
        <v>208</v>
      </c>
      <c r="G132" s="25"/>
      <c r="H132" s="15"/>
      <c r="I132" s="47">
        <f t="shared" si="8"/>
        <v>181800</v>
      </c>
      <c r="J132" s="47">
        <f t="shared" si="8"/>
        <v>181800</v>
      </c>
      <c r="K132" s="47">
        <f t="shared" si="8"/>
        <v>181800</v>
      </c>
      <c r="L132" s="71">
        <f t="shared" si="6"/>
        <v>100</v>
      </c>
    </row>
    <row r="133" spans="1:12" ht="22.5" hidden="1">
      <c r="A133" s="31"/>
      <c r="B133" s="23" t="s">
        <v>134</v>
      </c>
      <c r="C133" s="14">
        <v>992</v>
      </c>
      <c r="D133" s="25" t="s">
        <v>211</v>
      </c>
      <c r="E133" s="25" t="s">
        <v>233</v>
      </c>
      <c r="F133" s="25" t="s">
        <v>234</v>
      </c>
      <c r="G133" s="25"/>
      <c r="H133" s="15"/>
      <c r="I133" s="47">
        <f>I134+I141</f>
        <v>181800</v>
      </c>
      <c r="J133" s="47">
        <f>J134+J141</f>
        <v>181800</v>
      </c>
      <c r="K133" s="47">
        <f>K134+K141</f>
        <v>181800</v>
      </c>
      <c r="L133" s="71">
        <f t="shared" si="6"/>
        <v>100</v>
      </c>
    </row>
    <row r="134" spans="1:12" ht="45" hidden="1">
      <c r="A134" s="31"/>
      <c r="B134" s="23" t="s">
        <v>81</v>
      </c>
      <c r="C134" s="14">
        <v>992</v>
      </c>
      <c r="D134" s="25" t="s">
        <v>211</v>
      </c>
      <c r="E134" s="25" t="s">
        <v>233</v>
      </c>
      <c r="F134" s="25" t="s">
        <v>234</v>
      </c>
      <c r="G134" s="25" t="s">
        <v>214</v>
      </c>
      <c r="H134" s="15"/>
      <c r="I134" s="47">
        <v>178800</v>
      </c>
      <c r="J134" s="47">
        <v>178800</v>
      </c>
      <c r="K134" s="47">
        <v>178800</v>
      </c>
      <c r="L134" s="71">
        <f t="shared" si="6"/>
        <v>100</v>
      </c>
    </row>
    <row r="135" spans="1:12" ht="22.5" hidden="1">
      <c r="A135" s="31"/>
      <c r="B135" s="23" t="s">
        <v>82</v>
      </c>
      <c r="C135" s="14">
        <v>200</v>
      </c>
      <c r="D135" s="25"/>
      <c r="E135" s="25"/>
      <c r="F135" s="25"/>
      <c r="G135" s="25"/>
      <c r="H135" s="15"/>
      <c r="I135" s="47">
        <v>178800</v>
      </c>
      <c r="J135" s="47">
        <f t="shared" si="5"/>
        <v>178800</v>
      </c>
      <c r="K135" s="47">
        <v>27621.71</v>
      </c>
      <c r="L135" s="71">
        <f t="shared" si="6"/>
        <v>15.448383668903803</v>
      </c>
    </row>
    <row r="136" spans="1:12" ht="22.5" hidden="1">
      <c r="A136" s="31"/>
      <c r="B136" s="23" t="s">
        <v>83</v>
      </c>
      <c r="C136" s="14">
        <v>200</v>
      </c>
      <c r="D136" s="25"/>
      <c r="E136" s="25"/>
      <c r="F136" s="25"/>
      <c r="G136" s="25"/>
      <c r="H136" s="15"/>
      <c r="I136" s="47">
        <v>178800</v>
      </c>
      <c r="J136" s="47">
        <f t="shared" si="5"/>
        <v>178800</v>
      </c>
      <c r="K136" s="47">
        <v>27621.71</v>
      </c>
      <c r="L136" s="71">
        <f t="shared" si="6"/>
        <v>15.448383668903803</v>
      </c>
    </row>
    <row r="137" spans="1:12" ht="12.75" hidden="1">
      <c r="A137" s="31"/>
      <c r="B137" s="23" t="s">
        <v>84</v>
      </c>
      <c r="C137" s="14">
        <v>200</v>
      </c>
      <c r="D137" s="25"/>
      <c r="E137" s="25"/>
      <c r="F137" s="25"/>
      <c r="G137" s="25"/>
      <c r="H137" s="15"/>
      <c r="I137" s="47">
        <v>178800</v>
      </c>
      <c r="J137" s="47">
        <f t="shared" si="5"/>
        <v>178800</v>
      </c>
      <c r="K137" s="47">
        <v>27621.71</v>
      </c>
      <c r="L137" s="71">
        <f t="shared" si="6"/>
        <v>15.448383668903803</v>
      </c>
    </row>
    <row r="138" spans="1:12" ht="12.75" hidden="1">
      <c r="A138" s="31"/>
      <c r="B138" s="23" t="s">
        <v>85</v>
      </c>
      <c r="C138" s="14">
        <v>200</v>
      </c>
      <c r="D138" s="25"/>
      <c r="E138" s="25"/>
      <c r="F138" s="25"/>
      <c r="G138" s="25"/>
      <c r="H138" s="15"/>
      <c r="I138" s="47">
        <v>178800</v>
      </c>
      <c r="J138" s="47">
        <f t="shared" si="5"/>
        <v>178800</v>
      </c>
      <c r="K138" s="47">
        <v>27621.71</v>
      </c>
      <c r="L138" s="71">
        <f t="shared" si="6"/>
        <v>15.448383668903803</v>
      </c>
    </row>
    <row r="139" spans="1:12" ht="12.75" hidden="1">
      <c r="A139" s="31"/>
      <c r="B139" s="23" t="s">
        <v>86</v>
      </c>
      <c r="C139" s="14">
        <v>200</v>
      </c>
      <c r="D139" s="25"/>
      <c r="E139" s="25"/>
      <c r="F139" s="25"/>
      <c r="G139" s="25"/>
      <c r="H139" s="15"/>
      <c r="I139" s="47">
        <v>138000</v>
      </c>
      <c r="J139" s="47">
        <f t="shared" si="5"/>
        <v>138000</v>
      </c>
      <c r="K139" s="47">
        <v>20145.18</v>
      </c>
      <c r="L139" s="71">
        <f t="shared" si="6"/>
        <v>14.59795652173913</v>
      </c>
    </row>
    <row r="140" spans="1:12" ht="12.75" hidden="1">
      <c r="A140" s="31"/>
      <c r="B140" s="23" t="s">
        <v>87</v>
      </c>
      <c r="C140" s="14">
        <v>200</v>
      </c>
      <c r="D140" s="25"/>
      <c r="E140" s="25"/>
      <c r="F140" s="25"/>
      <c r="G140" s="25"/>
      <c r="H140" s="15"/>
      <c r="I140" s="47">
        <v>40800</v>
      </c>
      <c r="J140" s="47">
        <f t="shared" si="5"/>
        <v>40800</v>
      </c>
      <c r="K140" s="47">
        <v>7476.53</v>
      </c>
      <c r="L140" s="71">
        <f>(K140/J140)*100</f>
        <v>18.32482843137255</v>
      </c>
    </row>
    <row r="141" spans="1:12" ht="22.5" hidden="1">
      <c r="A141" s="31"/>
      <c r="B141" s="23" t="s">
        <v>92</v>
      </c>
      <c r="C141" s="14">
        <v>992</v>
      </c>
      <c r="D141" s="25" t="s">
        <v>211</v>
      </c>
      <c r="E141" s="25" t="s">
        <v>233</v>
      </c>
      <c r="F141" s="25" t="s">
        <v>234</v>
      </c>
      <c r="G141" s="25" t="s">
        <v>215</v>
      </c>
      <c r="H141" s="15"/>
      <c r="I141" s="47">
        <v>3000</v>
      </c>
      <c r="J141" s="47">
        <f t="shared" si="5"/>
        <v>3000</v>
      </c>
      <c r="K141" s="47">
        <v>3000</v>
      </c>
      <c r="L141" s="71">
        <f>(K141/J141)*100</f>
        <v>100</v>
      </c>
    </row>
    <row r="142" spans="1:12" ht="22.5" hidden="1">
      <c r="A142" s="31"/>
      <c r="B142" s="23" t="s">
        <v>93</v>
      </c>
      <c r="C142" s="14">
        <v>200</v>
      </c>
      <c r="D142" s="25"/>
      <c r="E142" s="25"/>
      <c r="F142" s="25"/>
      <c r="G142" s="25"/>
      <c r="H142" s="15"/>
      <c r="I142" s="47">
        <v>3000</v>
      </c>
      <c r="J142" s="104">
        <f t="shared" si="5"/>
        <v>3000</v>
      </c>
      <c r="K142" s="47" t="s">
        <v>90</v>
      </c>
      <c r="L142" s="105" t="e">
        <f aca="true" t="shared" si="9" ref="L142:L205">(K142/J142)*100</f>
        <v>#VALUE!</v>
      </c>
    </row>
    <row r="143" spans="1:12" ht="22.5" hidden="1">
      <c r="A143" s="31"/>
      <c r="B143" s="23" t="s">
        <v>94</v>
      </c>
      <c r="C143" s="14">
        <v>200</v>
      </c>
      <c r="D143" s="25"/>
      <c r="E143" s="25"/>
      <c r="F143" s="25"/>
      <c r="G143" s="25"/>
      <c r="H143" s="15"/>
      <c r="I143" s="47">
        <v>3000</v>
      </c>
      <c r="J143" s="104">
        <f t="shared" si="5"/>
        <v>3000</v>
      </c>
      <c r="K143" s="47" t="s">
        <v>90</v>
      </c>
      <c r="L143" s="105" t="e">
        <f t="shared" si="9"/>
        <v>#VALUE!</v>
      </c>
    </row>
    <row r="144" spans="1:12" ht="12.75" hidden="1">
      <c r="A144" s="31"/>
      <c r="B144" s="23" t="s">
        <v>100</v>
      </c>
      <c r="C144" s="14">
        <v>200</v>
      </c>
      <c r="D144" s="25"/>
      <c r="E144" s="25"/>
      <c r="F144" s="25"/>
      <c r="G144" s="25"/>
      <c r="H144" s="15"/>
      <c r="I144" s="47">
        <v>3000</v>
      </c>
      <c r="J144" s="104">
        <f t="shared" si="5"/>
        <v>3000</v>
      </c>
      <c r="K144" s="47" t="s">
        <v>90</v>
      </c>
      <c r="L144" s="105" t="e">
        <f t="shared" si="9"/>
        <v>#VALUE!</v>
      </c>
    </row>
    <row r="145" spans="1:12" ht="12.75" hidden="1">
      <c r="A145" s="31"/>
      <c r="B145" s="23" t="s">
        <v>101</v>
      </c>
      <c r="C145" s="14">
        <v>200</v>
      </c>
      <c r="D145" s="25"/>
      <c r="E145" s="25"/>
      <c r="F145" s="25"/>
      <c r="G145" s="25"/>
      <c r="H145" s="15"/>
      <c r="I145" s="47">
        <v>3000</v>
      </c>
      <c r="J145" s="104">
        <f t="shared" si="5"/>
        <v>3000</v>
      </c>
      <c r="K145" s="47" t="s">
        <v>90</v>
      </c>
      <c r="L145" s="105" t="e">
        <f t="shared" si="9"/>
        <v>#VALUE!</v>
      </c>
    </row>
    <row r="146" spans="1:12" s="48" customFormat="1" ht="21">
      <c r="A146" s="75">
        <v>3</v>
      </c>
      <c r="B146" s="76" t="s">
        <v>135</v>
      </c>
      <c r="C146" s="77">
        <v>992</v>
      </c>
      <c r="D146" s="78" t="s">
        <v>233</v>
      </c>
      <c r="E146" s="78"/>
      <c r="F146" s="78"/>
      <c r="G146" s="78"/>
      <c r="H146" s="79"/>
      <c r="I146" s="104">
        <f>I147+I156</f>
        <v>15000</v>
      </c>
      <c r="J146" s="104">
        <f>J147+J156</f>
        <v>15000</v>
      </c>
      <c r="K146" s="104">
        <f>K147+K156</f>
        <v>10409.5</v>
      </c>
      <c r="L146" s="105">
        <f t="shared" si="9"/>
        <v>69.39666666666666</v>
      </c>
    </row>
    <row r="147" spans="1:12" ht="22.5">
      <c r="A147" s="31"/>
      <c r="B147" s="23" t="s">
        <v>136</v>
      </c>
      <c r="C147" s="14">
        <v>992</v>
      </c>
      <c r="D147" s="25" t="s">
        <v>233</v>
      </c>
      <c r="E147" s="25" t="s">
        <v>235</v>
      </c>
      <c r="F147" s="25"/>
      <c r="G147" s="25"/>
      <c r="H147" s="15"/>
      <c r="I147" s="47">
        <f aca="true" t="shared" si="10" ref="I147:K150">I148</f>
        <v>7500</v>
      </c>
      <c r="J147" s="47">
        <f t="shared" si="10"/>
        <v>7500</v>
      </c>
      <c r="K147" s="47">
        <f t="shared" si="10"/>
        <v>5117.5</v>
      </c>
      <c r="L147" s="71">
        <f t="shared" si="9"/>
        <v>68.23333333333333</v>
      </c>
    </row>
    <row r="148" spans="1:12" ht="22.5" hidden="1">
      <c r="A148" s="31"/>
      <c r="B148" s="23" t="s">
        <v>284</v>
      </c>
      <c r="C148" s="14">
        <v>992</v>
      </c>
      <c r="D148" s="25" t="s">
        <v>233</v>
      </c>
      <c r="E148" s="25" t="s">
        <v>235</v>
      </c>
      <c r="F148" s="25" t="s">
        <v>236</v>
      </c>
      <c r="G148" s="25"/>
      <c r="H148" s="15"/>
      <c r="I148" s="47">
        <f t="shared" si="10"/>
        <v>7500</v>
      </c>
      <c r="J148" s="47">
        <f t="shared" si="10"/>
        <v>7500</v>
      </c>
      <c r="K148" s="47">
        <f t="shared" si="10"/>
        <v>5117.5</v>
      </c>
      <c r="L148" s="71">
        <f t="shared" si="9"/>
        <v>68.23333333333333</v>
      </c>
    </row>
    <row r="149" spans="1:12" ht="12.75" hidden="1">
      <c r="A149" s="31"/>
      <c r="B149" s="23" t="s">
        <v>79</v>
      </c>
      <c r="C149" s="14">
        <v>992</v>
      </c>
      <c r="D149" s="25" t="s">
        <v>233</v>
      </c>
      <c r="E149" s="25" t="s">
        <v>235</v>
      </c>
      <c r="F149" s="25" t="s">
        <v>237</v>
      </c>
      <c r="G149" s="25"/>
      <c r="H149" s="15"/>
      <c r="I149" s="47">
        <f t="shared" si="10"/>
        <v>7500</v>
      </c>
      <c r="J149" s="47">
        <f t="shared" si="10"/>
        <v>7500</v>
      </c>
      <c r="K149" s="47">
        <f t="shared" si="10"/>
        <v>5117.5</v>
      </c>
      <c r="L149" s="71">
        <f t="shared" si="9"/>
        <v>68.23333333333333</v>
      </c>
    </row>
    <row r="150" spans="1:12" ht="33.75" hidden="1">
      <c r="A150" s="31"/>
      <c r="B150" s="23" t="s">
        <v>137</v>
      </c>
      <c r="C150" s="14">
        <v>992</v>
      </c>
      <c r="D150" s="25" t="s">
        <v>233</v>
      </c>
      <c r="E150" s="25" t="s">
        <v>235</v>
      </c>
      <c r="F150" s="25" t="s">
        <v>238</v>
      </c>
      <c r="G150" s="25"/>
      <c r="H150" s="15"/>
      <c r="I150" s="47">
        <f t="shared" si="10"/>
        <v>7500</v>
      </c>
      <c r="J150" s="47">
        <f t="shared" si="10"/>
        <v>7500</v>
      </c>
      <c r="K150" s="47">
        <f t="shared" si="10"/>
        <v>5117.5</v>
      </c>
      <c r="L150" s="71">
        <f t="shared" si="9"/>
        <v>68.23333333333333</v>
      </c>
    </row>
    <row r="151" spans="1:12" ht="22.5" hidden="1">
      <c r="A151" s="31"/>
      <c r="B151" s="23" t="s">
        <v>92</v>
      </c>
      <c r="C151" s="14">
        <v>992</v>
      </c>
      <c r="D151" s="25" t="s">
        <v>233</v>
      </c>
      <c r="E151" s="25" t="s">
        <v>235</v>
      </c>
      <c r="F151" s="25" t="s">
        <v>238</v>
      </c>
      <c r="G151" s="25" t="s">
        <v>215</v>
      </c>
      <c r="H151" s="15"/>
      <c r="I151" s="47">
        <v>7500</v>
      </c>
      <c r="J151" s="47">
        <v>7500</v>
      </c>
      <c r="K151" s="47">
        <v>5117.5</v>
      </c>
      <c r="L151" s="71">
        <f t="shared" si="9"/>
        <v>68.23333333333333</v>
      </c>
    </row>
    <row r="152" spans="1:12" ht="22.5" hidden="1">
      <c r="A152" s="31"/>
      <c r="B152" s="23" t="s">
        <v>93</v>
      </c>
      <c r="C152" s="14">
        <v>200</v>
      </c>
      <c r="D152" s="25"/>
      <c r="E152" s="25"/>
      <c r="F152" s="25"/>
      <c r="G152" s="25"/>
      <c r="H152" s="15"/>
      <c r="I152" s="47">
        <v>22500</v>
      </c>
      <c r="J152" s="47">
        <f>I152</f>
        <v>22500</v>
      </c>
      <c r="K152" s="47">
        <v>2500</v>
      </c>
      <c r="L152" s="71">
        <f t="shared" si="9"/>
        <v>11.11111111111111</v>
      </c>
    </row>
    <row r="153" spans="1:12" ht="22.5" hidden="1">
      <c r="A153" s="31"/>
      <c r="B153" s="23" t="s">
        <v>94</v>
      </c>
      <c r="C153" s="14">
        <v>200</v>
      </c>
      <c r="D153" s="25"/>
      <c r="E153" s="25"/>
      <c r="F153" s="25"/>
      <c r="G153" s="25"/>
      <c r="H153" s="15"/>
      <c r="I153" s="47">
        <v>22500</v>
      </c>
      <c r="J153" s="47">
        <f>I153</f>
        <v>22500</v>
      </c>
      <c r="K153" s="47">
        <v>2500</v>
      </c>
      <c r="L153" s="71">
        <f t="shared" si="9"/>
        <v>11.11111111111111</v>
      </c>
    </row>
    <row r="154" spans="1:12" ht="12.75" hidden="1">
      <c r="A154" s="31"/>
      <c r="B154" s="23" t="s">
        <v>100</v>
      </c>
      <c r="C154" s="14">
        <v>200</v>
      </c>
      <c r="D154" s="25"/>
      <c r="E154" s="25"/>
      <c r="F154" s="25"/>
      <c r="G154" s="25"/>
      <c r="H154" s="15"/>
      <c r="I154" s="47">
        <v>22500</v>
      </c>
      <c r="J154" s="47">
        <f>I154</f>
        <v>22500</v>
      </c>
      <c r="K154" s="47">
        <v>2500</v>
      </c>
      <c r="L154" s="71">
        <f t="shared" si="9"/>
        <v>11.11111111111111</v>
      </c>
    </row>
    <row r="155" spans="1:12" ht="12.75" hidden="1">
      <c r="A155" s="31"/>
      <c r="B155" s="23" t="s">
        <v>101</v>
      </c>
      <c r="C155" s="14">
        <v>200</v>
      </c>
      <c r="D155" s="25"/>
      <c r="E155" s="25"/>
      <c r="F155" s="25"/>
      <c r="G155" s="25"/>
      <c r="H155" s="15"/>
      <c r="I155" s="47">
        <v>22500</v>
      </c>
      <c r="J155" s="47">
        <f>I155</f>
        <v>22500</v>
      </c>
      <c r="K155" s="47">
        <v>2500</v>
      </c>
      <c r="L155" s="71">
        <f t="shared" si="9"/>
        <v>11.11111111111111</v>
      </c>
    </row>
    <row r="156" spans="1:12" ht="12.75">
      <c r="A156" s="31"/>
      <c r="B156" s="23" t="s">
        <v>138</v>
      </c>
      <c r="C156" s="14">
        <v>992</v>
      </c>
      <c r="D156" s="25" t="s">
        <v>233</v>
      </c>
      <c r="E156" s="25" t="s">
        <v>239</v>
      </c>
      <c r="F156" s="25"/>
      <c r="G156" s="25"/>
      <c r="H156" s="15"/>
      <c r="I156" s="47">
        <f aca="true" t="shared" si="11" ref="I156:K159">I157</f>
        <v>7500</v>
      </c>
      <c r="J156" s="47">
        <f t="shared" si="11"/>
        <v>7500</v>
      </c>
      <c r="K156" s="47">
        <f t="shared" si="11"/>
        <v>5292</v>
      </c>
      <c r="L156" s="71">
        <f t="shared" si="9"/>
        <v>70.56</v>
      </c>
    </row>
    <row r="157" spans="1:12" ht="22.5" hidden="1">
      <c r="A157" s="31"/>
      <c r="B157" s="23" t="s">
        <v>284</v>
      </c>
      <c r="C157" s="14">
        <v>992</v>
      </c>
      <c r="D157" s="25" t="s">
        <v>233</v>
      </c>
      <c r="E157" s="25" t="s">
        <v>239</v>
      </c>
      <c r="F157" s="25" t="s">
        <v>236</v>
      </c>
      <c r="G157" s="25"/>
      <c r="H157" s="15"/>
      <c r="I157" s="47">
        <f t="shared" si="11"/>
        <v>7500</v>
      </c>
      <c r="J157" s="47">
        <f t="shared" si="11"/>
        <v>7500</v>
      </c>
      <c r="K157" s="47">
        <f t="shared" si="11"/>
        <v>5292</v>
      </c>
      <c r="L157" s="71">
        <f t="shared" si="9"/>
        <v>70.56</v>
      </c>
    </row>
    <row r="158" spans="1:12" ht="12.75" hidden="1">
      <c r="A158" s="31"/>
      <c r="B158" s="23" t="s">
        <v>79</v>
      </c>
      <c r="C158" s="14">
        <v>992</v>
      </c>
      <c r="D158" s="25" t="s">
        <v>233</v>
      </c>
      <c r="E158" s="25" t="s">
        <v>239</v>
      </c>
      <c r="F158" s="25" t="s">
        <v>237</v>
      </c>
      <c r="G158" s="25"/>
      <c r="H158" s="15"/>
      <c r="I158" s="47">
        <f t="shared" si="11"/>
        <v>7500</v>
      </c>
      <c r="J158" s="47">
        <f t="shared" si="11"/>
        <v>7500</v>
      </c>
      <c r="K158" s="47">
        <f t="shared" si="11"/>
        <v>5292</v>
      </c>
      <c r="L158" s="71">
        <f t="shared" si="9"/>
        <v>70.56</v>
      </c>
    </row>
    <row r="159" spans="1:12" ht="12.75" hidden="1">
      <c r="A159" s="31"/>
      <c r="B159" s="23" t="s">
        <v>139</v>
      </c>
      <c r="C159" s="14">
        <v>992</v>
      </c>
      <c r="D159" s="25" t="s">
        <v>233</v>
      </c>
      <c r="E159" s="25" t="s">
        <v>239</v>
      </c>
      <c r="F159" s="25" t="s">
        <v>240</v>
      </c>
      <c r="G159" s="25"/>
      <c r="H159" s="15"/>
      <c r="I159" s="47">
        <f t="shared" si="11"/>
        <v>7500</v>
      </c>
      <c r="J159" s="47">
        <f t="shared" si="11"/>
        <v>7500</v>
      </c>
      <c r="K159" s="47">
        <f t="shared" si="11"/>
        <v>5292</v>
      </c>
      <c r="L159" s="71">
        <f t="shared" si="9"/>
        <v>70.56</v>
      </c>
    </row>
    <row r="160" spans="1:12" ht="22.5" hidden="1">
      <c r="A160" s="31"/>
      <c r="B160" s="23" t="s">
        <v>92</v>
      </c>
      <c r="C160" s="14">
        <v>992</v>
      </c>
      <c r="D160" s="25" t="s">
        <v>233</v>
      </c>
      <c r="E160" s="25" t="s">
        <v>239</v>
      </c>
      <c r="F160" s="25" t="s">
        <v>240</v>
      </c>
      <c r="G160" s="25" t="s">
        <v>215</v>
      </c>
      <c r="H160" s="15"/>
      <c r="I160" s="47">
        <v>7500</v>
      </c>
      <c r="J160" s="47">
        <v>7500</v>
      </c>
      <c r="K160" s="47">
        <v>5292</v>
      </c>
      <c r="L160" s="71">
        <f t="shared" si="9"/>
        <v>70.56</v>
      </c>
    </row>
    <row r="161" spans="1:12" ht="22.5" hidden="1">
      <c r="A161" s="31"/>
      <c r="B161" s="23" t="s">
        <v>93</v>
      </c>
      <c r="C161" s="14">
        <v>200</v>
      </c>
      <c r="D161" s="25"/>
      <c r="E161" s="25"/>
      <c r="F161" s="25"/>
      <c r="G161" s="25"/>
      <c r="H161" s="15"/>
      <c r="I161" s="47">
        <v>16040</v>
      </c>
      <c r="J161" s="104">
        <f aca="true" t="shared" si="12" ref="J161:J168">I161</f>
        <v>16040</v>
      </c>
      <c r="K161" s="47" t="s">
        <v>90</v>
      </c>
      <c r="L161" s="105" t="e">
        <f t="shared" si="9"/>
        <v>#VALUE!</v>
      </c>
    </row>
    <row r="162" spans="1:12" ht="22.5" hidden="1">
      <c r="A162" s="31"/>
      <c r="B162" s="23" t="s">
        <v>94</v>
      </c>
      <c r="C162" s="14">
        <v>200</v>
      </c>
      <c r="D162" s="25"/>
      <c r="E162" s="25"/>
      <c r="F162" s="25"/>
      <c r="G162" s="25"/>
      <c r="H162" s="15"/>
      <c r="I162" s="47">
        <v>16040</v>
      </c>
      <c r="J162" s="104">
        <f t="shared" si="12"/>
        <v>16040</v>
      </c>
      <c r="K162" s="47" t="s">
        <v>90</v>
      </c>
      <c r="L162" s="105" t="e">
        <f t="shared" si="9"/>
        <v>#VALUE!</v>
      </c>
    </row>
    <row r="163" spans="1:12" ht="12.75" hidden="1">
      <c r="A163" s="31"/>
      <c r="B163" s="23" t="s">
        <v>84</v>
      </c>
      <c r="C163" s="14">
        <v>200</v>
      </c>
      <c r="D163" s="25"/>
      <c r="E163" s="25"/>
      <c r="F163" s="25"/>
      <c r="G163" s="25"/>
      <c r="H163" s="15"/>
      <c r="I163" s="47">
        <v>5000</v>
      </c>
      <c r="J163" s="104">
        <f t="shared" si="12"/>
        <v>5000</v>
      </c>
      <c r="K163" s="47" t="s">
        <v>90</v>
      </c>
      <c r="L163" s="105" t="e">
        <f t="shared" si="9"/>
        <v>#VALUE!</v>
      </c>
    </row>
    <row r="164" spans="1:12" ht="12.75" hidden="1">
      <c r="A164" s="31"/>
      <c r="B164" s="23" t="s">
        <v>95</v>
      </c>
      <c r="C164" s="14">
        <v>200</v>
      </c>
      <c r="D164" s="25"/>
      <c r="E164" s="25"/>
      <c r="F164" s="25"/>
      <c r="G164" s="25"/>
      <c r="H164" s="15"/>
      <c r="I164" s="47">
        <v>5000</v>
      </c>
      <c r="J164" s="104">
        <f t="shared" si="12"/>
        <v>5000</v>
      </c>
      <c r="K164" s="47" t="s">
        <v>90</v>
      </c>
      <c r="L164" s="105" t="e">
        <f t="shared" si="9"/>
        <v>#VALUE!</v>
      </c>
    </row>
    <row r="165" spans="1:12" ht="12.75" hidden="1">
      <c r="A165" s="31"/>
      <c r="B165" s="23" t="s">
        <v>99</v>
      </c>
      <c r="C165" s="14">
        <v>200</v>
      </c>
      <c r="D165" s="25"/>
      <c r="E165" s="25"/>
      <c r="F165" s="25"/>
      <c r="G165" s="25"/>
      <c r="H165" s="15"/>
      <c r="I165" s="47">
        <v>5000</v>
      </c>
      <c r="J165" s="104">
        <f t="shared" si="12"/>
        <v>5000</v>
      </c>
      <c r="K165" s="47" t="s">
        <v>90</v>
      </c>
      <c r="L165" s="105" t="e">
        <f t="shared" si="9"/>
        <v>#VALUE!</v>
      </c>
    </row>
    <row r="166" spans="1:12" ht="12.75" hidden="1">
      <c r="A166" s="31"/>
      <c r="B166" s="23" t="s">
        <v>100</v>
      </c>
      <c r="C166" s="14">
        <v>200</v>
      </c>
      <c r="D166" s="25"/>
      <c r="E166" s="25"/>
      <c r="F166" s="25"/>
      <c r="G166" s="25"/>
      <c r="H166" s="15"/>
      <c r="I166" s="47">
        <v>11040</v>
      </c>
      <c r="J166" s="104">
        <f t="shared" si="12"/>
        <v>11040</v>
      </c>
      <c r="K166" s="47" t="s">
        <v>90</v>
      </c>
      <c r="L166" s="105" t="e">
        <f t="shared" si="9"/>
        <v>#VALUE!</v>
      </c>
    </row>
    <row r="167" spans="1:12" ht="12.75" hidden="1">
      <c r="A167" s="31"/>
      <c r="B167" s="23" t="s">
        <v>140</v>
      </c>
      <c r="C167" s="14">
        <v>200</v>
      </c>
      <c r="D167" s="25"/>
      <c r="E167" s="25"/>
      <c r="F167" s="25"/>
      <c r="G167" s="25"/>
      <c r="H167" s="15"/>
      <c r="I167" s="47">
        <v>8540</v>
      </c>
      <c r="J167" s="104">
        <f t="shared" si="12"/>
        <v>8540</v>
      </c>
      <c r="K167" s="47" t="s">
        <v>90</v>
      </c>
      <c r="L167" s="105" t="e">
        <f t="shared" si="9"/>
        <v>#VALUE!</v>
      </c>
    </row>
    <row r="168" spans="1:12" ht="12.75" hidden="1">
      <c r="A168" s="31"/>
      <c r="B168" s="23" t="s">
        <v>101</v>
      </c>
      <c r="C168" s="14">
        <v>200</v>
      </c>
      <c r="D168" s="25"/>
      <c r="E168" s="25"/>
      <c r="F168" s="25"/>
      <c r="G168" s="25"/>
      <c r="H168" s="15"/>
      <c r="I168" s="47">
        <v>2500</v>
      </c>
      <c r="J168" s="104">
        <f t="shared" si="12"/>
        <v>2500</v>
      </c>
      <c r="K168" s="47" t="s">
        <v>90</v>
      </c>
      <c r="L168" s="105" t="e">
        <f t="shared" si="9"/>
        <v>#VALUE!</v>
      </c>
    </row>
    <row r="169" spans="1:12" s="48" customFormat="1" ht="12.75">
      <c r="A169" s="75">
        <v>4</v>
      </c>
      <c r="B169" s="76" t="s">
        <v>141</v>
      </c>
      <c r="C169" s="77">
        <v>992</v>
      </c>
      <c r="D169" s="78" t="s">
        <v>212</v>
      </c>
      <c r="E169" s="78"/>
      <c r="F169" s="78"/>
      <c r="G169" s="78"/>
      <c r="H169" s="79"/>
      <c r="I169" s="104">
        <f>I170+I191</f>
        <v>2176525.2199999997</v>
      </c>
      <c r="J169" s="104">
        <f>J170+J191</f>
        <v>2176525.2199999997</v>
      </c>
      <c r="K169" s="104">
        <f>K170+K191</f>
        <v>2138460.31</v>
      </c>
      <c r="L169" s="105">
        <f t="shared" si="9"/>
        <v>98.25111560159179</v>
      </c>
    </row>
    <row r="170" spans="1:12" ht="12.75">
      <c r="A170" s="31"/>
      <c r="B170" s="23" t="s">
        <v>142</v>
      </c>
      <c r="C170" s="14">
        <v>992</v>
      </c>
      <c r="D170" s="25" t="s">
        <v>212</v>
      </c>
      <c r="E170" s="25" t="s">
        <v>235</v>
      </c>
      <c r="F170" s="25"/>
      <c r="G170" s="25"/>
      <c r="H170" s="15"/>
      <c r="I170" s="47">
        <f>I172+I184</f>
        <v>2127825.2199999997</v>
      </c>
      <c r="J170" s="47">
        <f>J172+J184</f>
        <v>2127825.2199999997</v>
      </c>
      <c r="K170" s="47">
        <f>K172+K184</f>
        <v>2114325.95</v>
      </c>
      <c r="L170" s="71">
        <f t="shared" si="9"/>
        <v>99.36558370146588</v>
      </c>
    </row>
    <row r="171" spans="1:12" ht="12.75" hidden="1">
      <c r="A171" s="31"/>
      <c r="B171" s="23" t="s">
        <v>142</v>
      </c>
      <c r="C171" s="14">
        <v>992</v>
      </c>
      <c r="D171" s="25" t="s">
        <v>212</v>
      </c>
      <c r="E171" s="25" t="s">
        <v>235</v>
      </c>
      <c r="F171" s="25"/>
      <c r="G171" s="25"/>
      <c r="H171" s="15"/>
      <c r="I171" s="47">
        <v>1843625.22</v>
      </c>
      <c r="J171" s="47">
        <f>I171</f>
        <v>1843625.22</v>
      </c>
      <c r="K171" s="47">
        <v>1128580.6</v>
      </c>
      <c r="L171" s="71">
        <f t="shared" si="9"/>
        <v>61.215294071535865</v>
      </c>
    </row>
    <row r="172" spans="1:12" ht="22.5" hidden="1">
      <c r="A172" s="31"/>
      <c r="B172" s="23" t="s">
        <v>285</v>
      </c>
      <c r="C172" s="14">
        <v>992</v>
      </c>
      <c r="D172" s="25" t="s">
        <v>212</v>
      </c>
      <c r="E172" s="25" t="s">
        <v>235</v>
      </c>
      <c r="F172" s="25" t="s">
        <v>241</v>
      </c>
      <c r="G172" s="25"/>
      <c r="H172" s="15"/>
      <c r="I172" s="47">
        <f aca="true" t="shared" si="13" ref="I172:K174">I173</f>
        <v>1307025.22</v>
      </c>
      <c r="J172" s="47">
        <f t="shared" si="13"/>
        <v>1307025.22</v>
      </c>
      <c r="K172" s="47">
        <f t="shared" si="13"/>
        <v>1293568.95</v>
      </c>
      <c r="L172" s="71">
        <f t="shared" si="9"/>
        <v>98.97046592566898</v>
      </c>
    </row>
    <row r="173" spans="1:12" ht="12.75" hidden="1">
      <c r="A173" s="31"/>
      <c r="B173" s="23" t="s">
        <v>79</v>
      </c>
      <c r="C173" s="14">
        <v>992</v>
      </c>
      <c r="D173" s="25" t="s">
        <v>212</v>
      </c>
      <c r="E173" s="25" t="s">
        <v>235</v>
      </c>
      <c r="F173" s="25" t="s">
        <v>242</v>
      </c>
      <c r="G173" s="25"/>
      <c r="H173" s="15"/>
      <c r="I173" s="47">
        <f t="shared" si="13"/>
        <v>1307025.22</v>
      </c>
      <c r="J173" s="47">
        <f t="shared" si="13"/>
        <v>1307025.22</v>
      </c>
      <c r="K173" s="47">
        <f t="shared" si="13"/>
        <v>1293568.95</v>
      </c>
      <c r="L173" s="71">
        <f t="shared" si="9"/>
        <v>98.97046592566898</v>
      </c>
    </row>
    <row r="174" spans="1:12" ht="33.75" hidden="1">
      <c r="A174" s="31"/>
      <c r="B174" s="23" t="s">
        <v>143</v>
      </c>
      <c r="C174" s="14">
        <v>992</v>
      </c>
      <c r="D174" s="25" t="s">
        <v>212</v>
      </c>
      <c r="E174" s="25" t="s">
        <v>235</v>
      </c>
      <c r="F174" s="25" t="s">
        <v>243</v>
      </c>
      <c r="G174" s="25"/>
      <c r="H174" s="15"/>
      <c r="I174" s="47">
        <f t="shared" si="13"/>
        <v>1307025.22</v>
      </c>
      <c r="J174" s="47">
        <f t="shared" si="13"/>
        <v>1307025.22</v>
      </c>
      <c r="K174" s="47">
        <f t="shared" si="13"/>
        <v>1293568.95</v>
      </c>
      <c r="L174" s="71">
        <f t="shared" si="9"/>
        <v>98.97046592566898</v>
      </c>
    </row>
    <row r="175" spans="1:12" ht="22.5" hidden="1">
      <c r="A175" s="31"/>
      <c r="B175" s="23" t="s">
        <v>92</v>
      </c>
      <c r="C175" s="14">
        <v>992</v>
      </c>
      <c r="D175" s="25" t="s">
        <v>212</v>
      </c>
      <c r="E175" s="25" t="s">
        <v>235</v>
      </c>
      <c r="F175" s="25" t="s">
        <v>243</v>
      </c>
      <c r="G175" s="25" t="s">
        <v>215</v>
      </c>
      <c r="H175" s="15"/>
      <c r="I175" s="47">
        <v>1307025.22</v>
      </c>
      <c r="J175" s="47">
        <v>1307025.22</v>
      </c>
      <c r="K175" s="47">
        <v>1293568.95</v>
      </c>
      <c r="L175" s="71">
        <f t="shared" si="9"/>
        <v>98.97046592566898</v>
      </c>
    </row>
    <row r="176" spans="1:12" ht="22.5" hidden="1">
      <c r="A176" s="31"/>
      <c r="B176" s="23" t="s">
        <v>93</v>
      </c>
      <c r="C176" s="14">
        <v>200</v>
      </c>
      <c r="D176" s="25"/>
      <c r="E176" s="25"/>
      <c r="F176" s="25"/>
      <c r="G176" s="25"/>
      <c r="H176" s="15"/>
      <c r="I176" s="47">
        <v>1022825.22</v>
      </c>
      <c r="J176" s="47">
        <f aca="true" t="shared" si="14" ref="J176:J190">I176</f>
        <v>1022825.22</v>
      </c>
      <c r="K176" s="47">
        <v>307823.6</v>
      </c>
      <c r="L176" s="71">
        <f t="shared" si="9"/>
        <v>30.095425296611282</v>
      </c>
    </row>
    <row r="177" spans="1:12" ht="22.5" hidden="1">
      <c r="A177" s="31"/>
      <c r="B177" s="23" t="s">
        <v>94</v>
      </c>
      <c r="C177" s="14">
        <v>200</v>
      </c>
      <c r="D177" s="25"/>
      <c r="E177" s="25"/>
      <c r="F177" s="25"/>
      <c r="G177" s="25"/>
      <c r="H177" s="15"/>
      <c r="I177" s="47">
        <v>1022825.22</v>
      </c>
      <c r="J177" s="47">
        <f t="shared" si="14"/>
        <v>1022825.22</v>
      </c>
      <c r="K177" s="47">
        <v>307823.6</v>
      </c>
      <c r="L177" s="71">
        <f t="shared" si="9"/>
        <v>30.095425296611282</v>
      </c>
    </row>
    <row r="178" spans="1:12" ht="12.75" hidden="1">
      <c r="A178" s="31"/>
      <c r="B178" s="23" t="s">
        <v>84</v>
      </c>
      <c r="C178" s="14">
        <v>200</v>
      </c>
      <c r="D178" s="25"/>
      <c r="E178" s="25"/>
      <c r="F178" s="25"/>
      <c r="G178" s="25"/>
      <c r="H178" s="15"/>
      <c r="I178" s="47">
        <v>842631.22</v>
      </c>
      <c r="J178" s="47">
        <f t="shared" si="14"/>
        <v>842631.22</v>
      </c>
      <c r="K178" s="47">
        <v>266449.6</v>
      </c>
      <c r="L178" s="71">
        <f t="shared" si="9"/>
        <v>31.621140265844883</v>
      </c>
    </row>
    <row r="179" spans="1:12" ht="12.75" hidden="1">
      <c r="A179" s="31"/>
      <c r="B179" s="23" t="s">
        <v>95</v>
      </c>
      <c r="C179" s="14">
        <v>200</v>
      </c>
      <c r="D179" s="25"/>
      <c r="E179" s="25"/>
      <c r="F179" s="25"/>
      <c r="G179" s="25"/>
      <c r="H179" s="15"/>
      <c r="I179" s="47">
        <v>842631.22</v>
      </c>
      <c r="J179" s="47">
        <f t="shared" si="14"/>
        <v>842631.22</v>
      </c>
      <c r="K179" s="47">
        <v>266449.6</v>
      </c>
      <c r="L179" s="71">
        <f t="shared" si="9"/>
        <v>31.621140265844883</v>
      </c>
    </row>
    <row r="180" spans="1:12" ht="12.75" hidden="1">
      <c r="A180" s="31"/>
      <c r="B180" s="23" t="s">
        <v>98</v>
      </c>
      <c r="C180" s="14">
        <v>200</v>
      </c>
      <c r="D180" s="25"/>
      <c r="E180" s="25"/>
      <c r="F180" s="25"/>
      <c r="G180" s="25"/>
      <c r="H180" s="15"/>
      <c r="I180" s="47">
        <v>842631.22</v>
      </c>
      <c r="J180" s="47">
        <f t="shared" si="14"/>
        <v>842631.22</v>
      </c>
      <c r="K180" s="47">
        <v>266449.6</v>
      </c>
      <c r="L180" s="71">
        <f t="shared" si="9"/>
        <v>31.621140265844883</v>
      </c>
    </row>
    <row r="181" spans="1:12" ht="12.75" hidden="1">
      <c r="A181" s="31"/>
      <c r="B181" s="23" t="s">
        <v>100</v>
      </c>
      <c r="C181" s="14">
        <v>200</v>
      </c>
      <c r="D181" s="25"/>
      <c r="E181" s="25"/>
      <c r="F181" s="25"/>
      <c r="G181" s="25"/>
      <c r="H181" s="15"/>
      <c r="I181" s="47">
        <v>180194</v>
      </c>
      <c r="J181" s="47">
        <f t="shared" si="14"/>
        <v>180194</v>
      </c>
      <c r="K181" s="47">
        <v>41374</v>
      </c>
      <c r="L181" s="71">
        <f t="shared" si="9"/>
        <v>22.960808905956913</v>
      </c>
    </row>
    <row r="182" spans="1:12" ht="12.75" hidden="1">
      <c r="A182" s="31"/>
      <c r="B182" s="23" t="s">
        <v>140</v>
      </c>
      <c r="C182" s="14">
        <v>200</v>
      </c>
      <c r="D182" s="25"/>
      <c r="E182" s="25"/>
      <c r="F182" s="25"/>
      <c r="G182" s="25"/>
      <c r="H182" s="15"/>
      <c r="I182" s="47">
        <v>80204</v>
      </c>
      <c r="J182" s="47">
        <f t="shared" si="14"/>
        <v>80204</v>
      </c>
      <c r="K182" s="47">
        <v>41374</v>
      </c>
      <c r="L182" s="71">
        <f t="shared" si="9"/>
        <v>51.585955812677675</v>
      </c>
    </row>
    <row r="183" spans="1:12" ht="12.75" hidden="1">
      <c r="A183" s="31"/>
      <c r="B183" s="23" t="s">
        <v>101</v>
      </c>
      <c r="C183" s="14">
        <v>200</v>
      </c>
      <c r="D183" s="25"/>
      <c r="E183" s="25"/>
      <c r="F183" s="25"/>
      <c r="G183" s="25"/>
      <c r="H183" s="15"/>
      <c r="I183" s="47">
        <v>99990</v>
      </c>
      <c r="J183" s="47">
        <f t="shared" si="14"/>
        <v>99990</v>
      </c>
      <c r="K183" s="47" t="s">
        <v>90</v>
      </c>
      <c r="L183" s="71" t="e">
        <f t="shared" si="9"/>
        <v>#VALUE!</v>
      </c>
    </row>
    <row r="184" spans="1:12" ht="22.5" hidden="1">
      <c r="A184" s="31"/>
      <c r="B184" s="23" t="s">
        <v>144</v>
      </c>
      <c r="C184" s="14">
        <v>992</v>
      </c>
      <c r="D184" s="25" t="s">
        <v>212</v>
      </c>
      <c r="E184" s="25" t="s">
        <v>235</v>
      </c>
      <c r="F184" s="25" t="s">
        <v>244</v>
      </c>
      <c r="G184" s="25"/>
      <c r="H184" s="15"/>
      <c r="I184" s="47">
        <f>I185</f>
        <v>820800</v>
      </c>
      <c r="J184" s="47">
        <f t="shared" si="14"/>
        <v>820800</v>
      </c>
      <c r="K184" s="47">
        <v>820757</v>
      </c>
      <c r="L184" s="71">
        <f t="shared" si="9"/>
        <v>99.994761208577</v>
      </c>
    </row>
    <row r="185" spans="1:12" ht="22.5" hidden="1">
      <c r="A185" s="31"/>
      <c r="B185" s="23" t="s">
        <v>92</v>
      </c>
      <c r="C185" s="14">
        <v>992</v>
      </c>
      <c r="D185" s="25" t="s">
        <v>212</v>
      </c>
      <c r="E185" s="25" t="s">
        <v>235</v>
      </c>
      <c r="F185" s="25" t="s">
        <v>244</v>
      </c>
      <c r="G185" s="25" t="s">
        <v>215</v>
      </c>
      <c r="H185" s="15"/>
      <c r="I185" s="47">
        <v>820800</v>
      </c>
      <c r="J185" s="47">
        <f t="shared" si="14"/>
        <v>820800</v>
      </c>
      <c r="K185" s="47">
        <v>820757</v>
      </c>
      <c r="L185" s="71">
        <f t="shared" si="9"/>
        <v>99.994761208577</v>
      </c>
    </row>
    <row r="186" spans="1:12" ht="22.5" hidden="1">
      <c r="A186" s="31"/>
      <c r="B186" s="23" t="s">
        <v>93</v>
      </c>
      <c r="C186" s="14">
        <v>200</v>
      </c>
      <c r="D186" s="25"/>
      <c r="E186" s="25"/>
      <c r="F186" s="25"/>
      <c r="G186" s="25"/>
      <c r="H186" s="15"/>
      <c r="I186" s="47">
        <v>820800</v>
      </c>
      <c r="J186" s="47">
        <f t="shared" si="14"/>
        <v>820800</v>
      </c>
      <c r="K186" s="47">
        <v>820757</v>
      </c>
      <c r="L186" s="71">
        <f t="shared" si="9"/>
        <v>99.994761208577</v>
      </c>
    </row>
    <row r="187" spans="1:12" ht="22.5" hidden="1">
      <c r="A187" s="31"/>
      <c r="B187" s="23" t="s">
        <v>94</v>
      </c>
      <c r="C187" s="14">
        <v>200</v>
      </c>
      <c r="D187" s="25"/>
      <c r="E187" s="25"/>
      <c r="F187" s="25"/>
      <c r="G187" s="25"/>
      <c r="H187" s="15"/>
      <c r="I187" s="47">
        <v>820800</v>
      </c>
      <c r="J187" s="47">
        <f t="shared" si="14"/>
        <v>820800</v>
      </c>
      <c r="K187" s="47">
        <v>820757</v>
      </c>
      <c r="L187" s="71">
        <f t="shared" si="9"/>
        <v>99.994761208577</v>
      </c>
    </row>
    <row r="188" spans="1:12" ht="12.75" hidden="1">
      <c r="A188" s="31"/>
      <c r="B188" s="23" t="s">
        <v>84</v>
      </c>
      <c r="C188" s="14">
        <v>200</v>
      </c>
      <c r="D188" s="25"/>
      <c r="E188" s="25"/>
      <c r="F188" s="25"/>
      <c r="G188" s="25"/>
      <c r="H188" s="15"/>
      <c r="I188" s="47">
        <v>820800</v>
      </c>
      <c r="J188" s="47">
        <f t="shared" si="14"/>
        <v>820800</v>
      </c>
      <c r="K188" s="47">
        <v>820757</v>
      </c>
      <c r="L188" s="71">
        <f t="shared" si="9"/>
        <v>99.994761208577</v>
      </c>
    </row>
    <row r="189" spans="1:12" ht="12.75" hidden="1">
      <c r="A189" s="31"/>
      <c r="B189" s="23" t="s">
        <v>95</v>
      </c>
      <c r="C189" s="14">
        <v>200</v>
      </c>
      <c r="D189" s="25"/>
      <c r="E189" s="25"/>
      <c r="F189" s="25"/>
      <c r="G189" s="25"/>
      <c r="H189" s="15"/>
      <c r="I189" s="47">
        <v>820800</v>
      </c>
      <c r="J189" s="47">
        <f t="shared" si="14"/>
        <v>820800</v>
      </c>
      <c r="K189" s="47">
        <v>820757</v>
      </c>
      <c r="L189" s="71">
        <f t="shared" si="9"/>
        <v>99.994761208577</v>
      </c>
    </row>
    <row r="190" spans="1:12" ht="12.75" hidden="1">
      <c r="A190" s="31"/>
      <c r="B190" s="23" t="s">
        <v>98</v>
      </c>
      <c r="C190" s="14">
        <v>200</v>
      </c>
      <c r="D190" s="25"/>
      <c r="E190" s="25"/>
      <c r="F190" s="25"/>
      <c r="G190" s="25"/>
      <c r="H190" s="15"/>
      <c r="I190" s="47">
        <v>820800</v>
      </c>
      <c r="J190" s="47">
        <f t="shared" si="14"/>
        <v>820800</v>
      </c>
      <c r="K190" s="47">
        <v>820757</v>
      </c>
      <c r="L190" s="71">
        <f t="shared" si="9"/>
        <v>99.994761208577</v>
      </c>
    </row>
    <row r="191" spans="1:12" ht="12.75">
      <c r="A191" s="31"/>
      <c r="B191" s="23" t="s">
        <v>145</v>
      </c>
      <c r="C191" s="14">
        <v>992</v>
      </c>
      <c r="D191" s="25" t="s">
        <v>212</v>
      </c>
      <c r="E191" s="25" t="s">
        <v>245</v>
      </c>
      <c r="F191" s="25"/>
      <c r="G191" s="25"/>
      <c r="H191" s="15"/>
      <c r="I191" s="47">
        <f>I192+I201</f>
        <v>48700</v>
      </c>
      <c r="J191" s="47">
        <f>J192+J201</f>
        <v>48700</v>
      </c>
      <c r="K191" s="47">
        <f>K192+K201</f>
        <v>24134.36</v>
      </c>
      <c r="L191" s="71">
        <f t="shared" si="9"/>
        <v>49.55720739219713</v>
      </c>
    </row>
    <row r="192" spans="1:12" ht="25.5" customHeight="1" hidden="1">
      <c r="A192" s="31"/>
      <c r="B192" s="23" t="s">
        <v>283</v>
      </c>
      <c r="C192" s="14">
        <v>992</v>
      </c>
      <c r="D192" s="25" t="s">
        <v>212</v>
      </c>
      <c r="E192" s="25" t="s">
        <v>245</v>
      </c>
      <c r="F192" s="25" t="s">
        <v>227</v>
      </c>
      <c r="G192" s="25"/>
      <c r="H192" s="15"/>
      <c r="I192" s="47">
        <f aca="true" t="shared" si="15" ref="I192:K194">I193</f>
        <v>43700</v>
      </c>
      <c r="J192" s="47">
        <f t="shared" si="15"/>
        <v>43700</v>
      </c>
      <c r="K192" s="47">
        <f t="shared" si="15"/>
        <v>19134.36</v>
      </c>
      <c r="L192" s="71">
        <v>0</v>
      </c>
    </row>
    <row r="193" spans="1:12" ht="12.75" hidden="1">
      <c r="A193" s="31"/>
      <c r="B193" s="23" t="s">
        <v>79</v>
      </c>
      <c r="C193" s="14">
        <v>992</v>
      </c>
      <c r="D193" s="25" t="s">
        <v>212</v>
      </c>
      <c r="E193" s="25" t="s">
        <v>245</v>
      </c>
      <c r="F193" s="25" t="s">
        <v>228</v>
      </c>
      <c r="G193" s="25"/>
      <c r="H193" s="15"/>
      <c r="I193" s="47">
        <f t="shared" si="15"/>
        <v>43700</v>
      </c>
      <c r="J193" s="47">
        <f t="shared" si="15"/>
        <v>43700</v>
      </c>
      <c r="K193" s="47">
        <f t="shared" si="15"/>
        <v>19134.36</v>
      </c>
      <c r="L193" s="71">
        <v>0</v>
      </c>
    </row>
    <row r="194" spans="1:12" ht="12.75" hidden="1">
      <c r="A194" s="31"/>
      <c r="B194" s="23" t="s">
        <v>146</v>
      </c>
      <c r="C194" s="14">
        <v>992</v>
      </c>
      <c r="D194" s="25" t="s">
        <v>212</v>
      </c>
      <c r="E194" s="25" t="s">
        <v>245</v>
      </c>
      <c r="F194" s="25" t="s">
        <v>246</v>
      </c>
      <c r="G194" s="25"/>
      <c r="H194" s="15"/>
      <c r="I194" s="47">
        <f t="shared" si="15"/>
        <v>43700</v>
      </c>
      <c r="J194" s="47">
        <f t="shared" si="15"/>
        <v>43700</v>
      </c>
      <c r="K194" s="47">
        <f t="shared" si="15"/>
        <v>19134.36</v>
      </c>
      <c r="L194" s="71">
        <v>0</v>
      </c>
    </row>
    <row r="195" spans="1:12" ht="22.5" hidden="1">
      <c r="A195" s="31"/>
      <c r="B195" s="23" t="s">
        <v>92</v>
      </c>
      <c r="C195" s="14">
        <v>992</v>
      </c>
      <c r="D195" s="25" t="s">
        <v>212</v>
      </c>
      <c r="E195" s="25" t="s">
        <v>245</v>
      </c>
      <c r="F195" s="25" t="s">
        <v>246</v>
      </c>
      <c r="G195" s="25" t="s">
        <v>215</v>
      </c>
      <c r="H195" s="15"/>
      <c r="I195" s="47">
        <v>43700</v>
      </c>
      <c r="J195" s="47">
        <v>43700</v>
      </c>
      <c r="K195" s="47">
        <v>19134.36</v>
      </c>
      <c r="L195" s="71">
        <v>0</v>
      </c>
    </row>
    <row r="196" spans="1:12" ht="22.5" hidden="1">
      <c r="A196" s="31"/>
      <c r="B196" s="23" t="s">
        <v>93</v>
      </c>
      <c r="C196" s="14">
        <v>200</v>
      </c>
      <c r="D196" s="25"/>
      <c r="E196" s="25"/>
      <c r="F196" s="25"/>
      <c r="G196" s="25"/>
      <c r="H196" s="15"/>
      <c r="I196" s="47">
        <v>15000</v>
      </c>
      <c r="J196" s="47">
        <f aca="true" t="shared" si="16" ref="J196:J259">I196</f>
        <v>15000</v>
      </c>
      <c r="K196" s="47" t="s">
        <v>90</v>
      </c>
      <c r="L196" s="71" t="e">
        <f t="shared" si="9"/>
        <v>#VALUE!</v>
      </c>
    </row>
    <row r="197" spans="1:12" ht="22.5" hidden="1">
      <c r="A197" s="31"/>
      <c r="B197" s="23" t="s">
        <v>94</v>
      </c>
      <c r="C197" s="14">
        <v>200</v>
      </c>
      <c r="D197" s="25"/>
      <c r="E197" s="25"/>
      <c r="F197" s="25"/>
      <c r="G197" s="25"/>
      <c r="H197" s="15"/>
      <c r="I197" s="47">
        <v>15000</v>
      </c>
      <c r="J197" s="47">
        <f t="shared" si="16"/>
        <v>15000</v>
      </c>
      <c r="K197" s="47" t="s">
        <v>90</v>
      </c>
      <c r="L197" s="71" t="e">
        <f t="shared" si="9"/>
        <v>#VALUE!</v>
      </c>
    </row>
    <row r="198" spans="1:12" ht="12.75" hidden="1">
      <c r="A198" s="31"/>
      <c r="B198" s="23" t="s">
        <v>84</v>
      </c>
      <c r="C198" s="14">
        <v>200</v>
      </c>
      <c r="D198" s="25"/>
      <c r="E198" s="25"/>
      <c r="F198" s="25"/>
      <c r="G198" s="25"/>
      <c r="H198" s="15"/>
      <c r="I198" s="47">
        <v>15000</v>
      </c>
      <c r="J198" s="47">
        <f t="shared" si="16"/>
        <v>15000</v>
      </c>
      <c r="K198" s="47" t="s">
        <v>90</v>
      </c>
      <c r="L198" s="71" t="e">
        <f t="shared" si="9"/>
        <v>#VALUE!</v>
      </c>
    </row>
    <row r="199" spans="1:12" ht="12.75" hidden="1">
      <c r="A199" s="31"/>
      <c r="B199" s="23" t="s">
        <v>95</v>
      </c>
      <c r="C199" s="14">
        <v>200</v>
      </c>
      <c r="D199" s="25"/>
      <c r="E199" s="25"/>
      <c r="F199" s="25"/>
      <c r="G199" s="25"/>
      <c r="H199" s="15"/>
      <c r="I199" s="47">
        <v>15000</v>
      </c>
      <c r="J199" s="47">
        <f t="shared" si="16"/>
        <v>15000</v>
      </c>
      <c r="K199" s="47" t="s">
        <v>90</v>
      </c>
      <c r="L199" s="71" t="e">
        <f t="shared" si="9"/>
        <v>#VALUE!</v>
      </c>
    </row>
    <row r="200" spans="1:12" ht="12.75" hidden="1">
      <c r="A200" s="31"/>
      <c r="B200" s="23" t="s">
        <v>99</v>
      </c>
      <c r="C200" s="14">
        <v>200</v>
      </c>
      <c r="D200" s="25"/>
      <c r="E200" s="25"/>
      <c r="F200" s="25"/>
      <c r="G200" s="25"/>
      <c r="H200" s="15"/>
      <c r="I200" s="47">
        <v>15000</v>
      </c>
      <c r="J200" s="47">
        <f t="shared" si="16"/>
        <v>15000</v>
      </c>
      <c r="K200" s="47" t="s">
        <v>90</v>
      </c>
      <c r="L200" s="71" t="e">
        <f t="shared" si="9"/>
        <v>#VALUE!</v>
      </c>
    </row>
    <row r="201" spans="1:12" ht="33.75" hidden="1">
      <c r="A201" s="31"/>
      <c r="B201" s="23" t="s">
        <v>286</v>
      </c>
      <c r="C201" s="14">
        <v>992</v>
      </c>
      <c r="D201" s="25" t="s">
        <v>212</v>
      </c>
      <c r="E201" s="25" t="s">
        <v>245</v>
      </c>
      <c r="F201" s="25" t="s">
        <v>247</v>
      </c>
      <c r="G201" s="25"/>
      <c r="H201" s="15"/>
      <c r="I201" s="47">
        <v>5000</v>
      </c>
      <c r="J201" s="47">
        <f t="shared" si="16"/>
        <v>5000</v>
      </c>
      <c r="K201" s="47">
        <v>5000</v>
      </c>
      <c r="L201" s="71">
        <f t="shared" si="9"/>
        <v>100</v>
      </c>
    </row>
    <row r="202" spans="1:12" ht="12.75" hidden="1">
      <c r="A202" s="31"/>
      <c r="B202" s="23" t="s">
        <v>79</v>
      </c>
      <c r="C202" s="14">
        <v>992</v>
      </c>
      <c r="D202" s="25" t="s">
        <v>212</v>
      </c>
      <c r="E202" s="25" t="s">
        <v>245</v>
      </c>
      <c r="F202" s="25" t="s">
        <v>248</v>
      </c>
      <c r="G202" s="25"/>
      <c r="H202" s="15"/>
      <c r="I202" s="47">
        <v>5000</v>
      </c>
      <c r="J202" s="47">
        <f t="shared" si="16"/>
        <v>5000</v>
      </c>
      <c r="K202" s="47">
        <v>5000</v>
      </c>
      <c r="L202" s="71">
        <f t="shared" si="9"/>
        <v>100</v>
      </c>
    </row>
    <row r="203" spans="1:12" ht="12.75" hidden="1">
      <c r="A203" s="31"/>
      <c r="B203" s="23" t="s">
        <v>147</v>
      </c>
      <c r="C203" s="14">
        <v>992</v>
      </c>
      <c r="D203" s="25" t="s">
        <v>212</v>
      </c>
      <c r="E203" s="25" t="s">
        <v>245</v>
      </c>
      <c r="F203" s="25" t="s">
        <v>249</v>
      </c>
      <c r="G203" s="25"/>
      <c r="H203" s="15"/>
      <c r="I203" s="47">
        <v>5000</v>
      </c>
      <c r="J203" s="47">
        <f t="shared" si="16"/>
        <v>5000</v>
      </c>
      <c r="K203" s="47">
        <v>5000</v>
      </c>
      <c r="L203" s="71">
        <f t="shared" si="9"/>
        <v>100</v>
      </c>
    </row>
    <row r="204" spans="1:12" ht="22.5" hidden="1">
      <c r="A204" s="31"/>
      <c r="B204" s="23" t="s">
        <v>92</v>
      </c>
      <c r="C204" s="14">
        <v>992</v>
      </c>
      <c r="D204" s="25" t="s">
        <v>212</v>
      </c>
      <c r="E204" s="25" t="s">
        <v>245</v>
      </c>
      <c r="F204" s="25" t="s">
        <v>249</v>
      </c>
      <c r="G204" s="25" t="s">
        <v>215</v>
      </c>
      <c r="H204" s="15"/>
      <c r="I204" s="47">
        <v>5000</v>
      </c>
      <c r="J204" s="47">
        <f t="shared" si="16"/>
        <v>5000</v>
      </c>
      <c r="K204" s="47">
        <v>5000</v>
      </c>
      <c r="L204" s="71">
        <f t="shared" si="9"/>
        <v>100</v>
      </c>
    </row>
    <row r="205" spans="1:12" ht="22.5" hidden="1">
      <c r="A205" s="31"/>
      <c r="B205" s="23" t="s">
        <v>93</v>
      </c>
      <c r="C205" s="14">
        <v>200</v>
      </c>
      <c r="D205" s="25"/>
      <c r="E205" s="25"/>
      <c r="F205" s="25"/>
      <c r="G205" s="25"/>
      <c r="H205" s="15"/>
      <c r="I205" s="47">
        <v>5000</v>
      </c>
      <c r="J205" s="104">
        <f t="shared" si="16"/>
        <v>5000</v>
      </c>
      <c r="K205" s="47">
        <v>5000</v>
      </c>
      <c r="L205" s="105">
        <f t="shared" si="9"/>
        <v>100</v>
      </c>
    </row>
    <row r="206" spans="1:12" ht="22.5" hidden="1">
      <c r="A206" s="31"/>
      <c r="B206" s="23" t="s">
        <v>94</v>
      </c>
      <c r="C206" s="14">
        <v>200</v>
      </c>
      <c r="D206" s="25"/>
      <c r="E206" s="25"/>
      <c r="F206" s="25"/>
      <c r="G206" s="25"/>
      <c r="H206" s="15"/>
      <c r="I206" s="47">
        <v>5000</v>
      </c>
      <c r="J206" s="104">
        <f t="shared" si="16"/>
        <v>5000</v>
      </c>
      <c r="K206" s="47">
        <v>5000</v>
      </c>
      <c r="L206" s="105">
        <f aca="true" t="shared" si="17" ref="L206:L269">(K206/J206)*100</f>
        <v>100</v>
      </c>
    </row>
    <row r="207" spans="1:12" ht="12.75" hidden="1">
      <c r="A207" s="31"/>
      <c r="B207" s="23" t="s">
        <v>100</v>
      </c>
      <c r="C207" s="14">
        <v>200</v>
      </c>
      <c r="D207" s="25"/>
      <c r="E207" s="25"/>
      <c r="F207" s="25"/>
      <c r="G207" s="25"/>
      <c r="H207" s="15"/>
      <c r="I207" s="47">
        <v>5000</v>
      </c>
      <c r="J207" s="104">
        <f t="shared" si="16"/>
        <v>5000</v>
      </c>
      <c r="K207" s="47">
        <v>5000</v>
      </c>
      <c r="L207" s="105">
        <f t="shared" si="17"/>
        <v>100</v>
      </c>
    </row>
    <row r="208" spans="1:12" ht="12.75" hidden="1">
      <c r="A208" s="31"/>
      <c r="B208" s="23" t="s">
        <v>101</v>
      </c>
      <c r="C208" s="14">
        <v>200</v>
      </c>
      <c r="D208" s="25"/>
      <c r="E208" s="25"/>
      <c r="F208" s="25"/>
      <c r="G208" s="25"/>
      <c r="H208" s="15"/>
      <c r="I208" s="47">
        <v>5000</v>
      </c>
      <c r="J208" s="104">
        <f t="shared" si="16"/>
        <v>5000</v>
      </c>
      <c r="K208" s="47">
        <v>5000</v>
      </c>
      <c r="L208" s="105">
        <f t="shared" si="17"/>
        <v>100</v>
      </c>
    </row>
    <row r="209" spans="1:12" s="48" customFormat="1" ht="12.75">
      <c r="A209" s="75">
        <v>5</v>
      </c>
      <c r="B209" s="76" t="s">
        <v>148</v>
      </c>
      <c r="C209" s="77">
        <v>992</v>
      </c>
      <c r="D209" s="78" t="s">
        <v>250</v>
      </c>
      <c r="E209" s="78"/>
      <c r="F209" s="78"/>
      <c r="G209" s="78"/>
      <c r="H209" s="79"/>
      <c r="I209" s="104">
        <f>I210+I220</f>
        <v>396168.62</v>
      </c>
      <c r="J209" s="104">
        <f>J210+J220</f>
        <v>396168.62</v>
      </c>
      <c r="K209" s="104">
        <f>K210+K220</f>
        <v>394629.12</v>
      </c>
      <c r="L209" s="105">
        <f t="shared" si="17"/>
        <v>99.61140284154763</v>
      </c>
    </row>
    <row r="210" spans="1:12" ht="12.75" hidden="1">
      <c r="A210" s="31"/>
      <c r="B210" s="23" t="s">
        <v>149</v>
      </c>
      <c r="C210" s="14">
        <v>992</v>
      </c>
      <c r="D210" s="25" t="s">
        <v>250</v>
      </c>
      <c r="E210" s="25" t="s">
        <v>211</v>
      </c>
      <c r="F210" s="25"/>
      <c r="G210" s="25"/>
      <c r="H210" s="15"/>
      <c r="I210" s="47">
        <v>0</v>
      </c>
      <c r="J210" s="47">
        <f>J211</f>
        <v>0</v>
      </c>
      <c r="K210" s="47">
        <v>0</v>
      </c>
      <c r="L210" s="71">
        <v>0</v>
      </c>
    </row>
    <row r="211" spans="1:12" ht="33.75" hidden="1">
      <c r="A211" s="31"/>
      <c r="B211" s="23" t="s">
        <v>287</v>
      </c>
      <c r="C211" s="14">
        <v>992</v>
      </c>
      <c r="D211" s="25" t="s">
        <v>250</v>
      </c>
      <c r="E211" s="25" t="s">
        <v>211</v>
      </c>
      <c r="F211" s="25" t="s">
        <v>251</v>
      </c>
      <c r="G211" s="25"/>
      <c r="H211" s="15"/>
      <c r="I211" s="47">
        <v>0</v>
      </c>
      <c r="J211" s="47">
        <f>J212</f>
        <v>0</v>
      </c>
      <c r="K211" s="47">
        <v>0</v>
      </c>
      <c r="L211" s="71">
        <v>0</v>
      </c>
    </row>
    <row r="212" spans="1:12" ht="12.75" hidden="1">
      <c r="A212" s="31"/>
      <c r="B212" s="23" t="s">
        <v>79</v>
      </c>
      <c r="C212" s="14">
        <v>992</v>
      </c>
      <c r="D212" s="25" t="s">
        <v>250</v>
      </c>
      <c r="E212" s="25" t="s">
        <v>211</v>
      </c>
      <c r="F212" s="25" t="s">
        <v>252</v>
      </c>
      <c r="G212" s="25"/>
      <c r="H212" s="15"/>
      <c r="I212" s="47">
        <v>0</v>
      </c>
      <c r="J212" s="47">
        <f>J213</f>
        <v>0</v>
      </c>
      <c r="K212" s="47">
        <v>0</v>
      </c>
      <c r="L212" s="71">
        <v>0</v>
      </c>
    </row>
    <row r="213" spans="1:12" ht="12.75" hidden="1">
      <c r="A213" s="31"/>
      <c r="B213" s="23" t="s">
        <v>150</v>
      </c>
      <c r="C213" s="14">
        <v>992</v>
      </c>
      <c r="D213" s="25" t="s">
        <v>250</v>
      </c>
      <c r="E213" s="25" t="s">
        <v>211</v>
      </c>
      <c r="F213" s="25" t="s">
        <v>253</v>
      </c>
      <c r="G213" s="25"/>
      <c r="H213" s="15"/>
      <c r="I213" s="47">
        <f>I214</f>
        <v>0</v>
      </c>
      <c r="J213" s="47">
        <f>J214</f>
        <v>0</v>
      </c>
      <c r="K213" s="47">
        <v>0</v>
      </c>
      <c r="L213" s="71">
        <v>0</v>
      </c>
    </row>
    <row r="214" spans="1:12" ht="22.5" hidden="1">
      <c r="A214" s="31"/>
      <c r="B214" s="23" t="s">
        <v>92</v>
      </c>
      <c r="C214" s="14">
        <v>992</v>
      </c>
      <c r="D214" s="25" t="s">
        <v>250</v>
      </c>
      <c r="E214" s="25" t="s">
        <v>211</v>
      </c>
      <c r="F214" s="25" t="s">
        <v>253</v>
      </c>
      <c r="G214" s="25" t="s">
        <v>215</v>
      </c>
      <c r="H214" s="15"/>
      <c r="I214" s="47">
        <v>0</v>
      </c>
      <c r="J214" s="47">
        <v>0</v>
      </c>
      <c r="K214" s="47">
        <v>0</v>
      </c>
      <c r="L214" s="71">
        <v>0</v>
      </c>
    </row>
    <row r="215" spans="1:12" ht="22.5" hidden="1">
      <c r="A215" s="31"/>
      <c r="B215" s="23" t="s">
        <v>93</v>
      </c>
      <c r="C215" s="14">
        <v>200</v>
      </c>
      <c r="D215" s="25"/>
      <c r="E215" s="25"/>
      <c r="F215" s="25"/>
      <c r="G215" s="25"/>
      <c r="H215" s="15"/>
      <c r="I215" s="47">
        <v>60000</v>
      </c>
      <c r="J215" s="47">
        <f t="shared" si="16"/>
        <v>60000</v>
      </c>
      <c r="K215" s="47" t="s">
        <v>90</v>
      </c>
      <c r="L215" s="71" t="e">
        <f t="shared" si="17"/>
        <v>#VALUE!</v>
      </c>
    </row>
    <row r="216" spans="1:12" ht="22.5" hidden="1">
      <c r="A216" s="31"/>
      <c r="B216" s="23" t="s">
        <v>94</v>
      </c>
      <c r="C216" s="14">
        <v>200</v>
      </c>
      <c r="D216" s="25"/>
      <c r="E216" s="25"/>
      <c r="F216" s="25"/>
      <c r="G216" s="25"/>
      <c r="H216" s="15"/>
      <c r="I216" s="47">
        <v>60000</v>
      </c>
      <c r="J216" s="47">
        <f t="shared" si="16"/>
        <v>60000</v>
      </c>
      <c r="K216" s="47" t="s">
        <v>90</v>
      </c>
      <c r="L216" s="71" t="e">
        <f t="shared" si="17"/>
        <v>#VALUE!</v>
      </c>
    </row>
    <row r="217" spans="1:12" ht="12.75" hidden="1">
      <c r="A217" s="31"/>
      <c r="B217" s="23" t="s">
        <v>84</v>
      </c>
      <c r="C217" s="14">
        <v>200</v>
      </c>
      <c r="D217" s="25"/>
      <c r="E217" s="25"/>
      <c r="F217" s="25"/>
      <c r="G217" s="25"/>
      <c r="H217" s="15"/>
      <c r="I217" s="47">
        <v>60000</v>
      </c>
      <c r="J217" s="47">
        <f t="shared" si="16"/>
        <v>60000</v>
      </c>
      <c r="K217" s="47" t="s">
        <v>90</v>
      </c>
      <c r="L217" s="71" t="e">
        <f t="shared" si="17"/>
        <v>#VALUE!</v>
      </c>
    </row>
    <row r="218" spans="1:12" ht="12.75" hidden="1">
      <c r="A218" s="31"/>
      <c r="B218" s="23" t="s">
        <v>95</v>
      </c>
      <c r="C218" s="14">
        <v>200</v>
      </c>
      <c r="D218" s="25"/>
      <c r="E218" s="25"/>
      <c r="F218" s="25"/>
      <c r="G218" s="25"/>
      <c r="H218" s="15"/>
      <c r="I218" s="47">
        <v>60000</v>
      </c>
      <c r="J218" s="47">
        <f t="shared" si="16"/>
        <v>60000</v>
      </c>
      <c r="K218" s="47" t="s">
        <v>90</v>
      </c>
      <c r="L218" s="71" t="e">
        <f t="shared" si="17"/>
        <v>#VALUE!</v>
      </c>
    </row>
    <row r="219" spans="1:12" ht="12.75" hidden="1">
      <c r="A219" s="31"/>
      <c r="B219" s="23" t="s">
        <v>99</v>
      </c>
      <c r="C219" s="14">
        <v>200</v>
      </c>
      <c r="D219" s="25"/>
      <c r="E219" s="25"/>
      <c r="F219" s="25"/>
      <c r="G219" s="25"/>
      <c r="H219" s="15"/>
      <c r="I219" s="47">
        <v>60000</v>
      </c>
      <c r="J219" s="47">
        <f t="shared" si="16"/>
        <v>60000</v>
      </c>
      <c r="K219" s="47" t="s">
        <v>90</v>
      </c>
      <c r="L219" s="71" t="e">
        <f t="shared" si="17"/>
        <v>#VALUE!</v>
      </c>
    </row>
    <row r="220" spans="1:12" ht="12.75">
      <c r="A220" s="31"/>
      <c r="B220" s="23" t="s">
        <v>151</v>
      </c>
      <c r="C220" s="14">
        <v>992</v>
      </c>
      <c r="D220" s="25" t="s">
        <v>250</v>
      </c>
      <c r="E220" s="25" t="s">
        <v>233</v>
      </c>
      <c r="F220" s="25"/>
      <c r="G220" s="25"/>
      <c r="H220" s="15"/>
      <c r="I220" s="47">
        <f aca="true" t="shared" si="18" ref="I220:K221">I221</f>
        <v>396168.62</v>
      </c>
      <c r="J220" s="47">
        <f t="shared" si="18"/>
        <v>396168.62</v>
      </c>
      <c r="K220" s="47">
        <f t="shared" si="18"/>
        <v>394629.12</v>
      </c>
      <c r="L220" s="71">
        <f t="shared" si="17"/>
        <v>99.61140284154763</v>
      </c>
    </row>
    <row r="221" spans="1:12" ht="33.75" hidden="1">
      <c r="A221" s="31"/>
      <c r="B221" s="23" t="s">
        <v>287</v>
      </c>
      <c r="C221" s="14">
        <v>992</v>
      </c>
      <c r="D221" s="25" t="s">
        <v>250</v>
      </c>
      <c r="E221" s="25" t="s">
        <v>233</v>
      </c>
      <c r="F221" s="25" t="s">
        <v>251</v>
      </c>
      <c r="G221" s="25"/>
      <c r="H221" s="15"/>
      <c r="I221" s="47">
        <f t="shared" si="18"/>
        <v>396168.62</v>
      </c>
      <c r="J221" s="47">
        <f t="shared" si="18"/>
        <v>396168.62</v>
      </c>
      <c r="K221" s="47">
        <f t="shared" si="18"/>
        <v>394629.12</v>
      </c>
      <c r="L221" s="71">
        <f t="shared" si="17"/>
        <v>99.61140284154763</v>
      </c>
    </row>
    <row r="222" spans="1:12" ht="12.75" hidden="1">
      <c r="A222" s="31"/>
      <c r="B222" s="23" t="s">
        <v>79</v>
      </c>
      <c r="C222" s="14">
        <v>992</v>
      </c>
      <c r="D222" s="25" t="s">
        <v>250</v>
      </c>
      <c r="E222" s="25" t="s">
        <v>233</v>
      </c>
      <c r="F222" s="25" t="s">
        <v>252</v>
      </c>
      <c r="G222" s="25"/>
      <c r="H222" s="15"/>
      <c r="I222" s="47">
        <f>I223+I231</f>
        <v>396168.62</v>
      </c>
      <c r="J222" s="47">
        <f>J223+J231</f>
        <v>396168.62</v>
      </c>
      <c r="K222" s="47">
        <f>K223+K231</f>
        <v>394629.12</v>
      </c>
      <c r="L222" s="71">
        <f t="shared" si="17"/>
        <v>99.61140284154763</v>
      </c>
    </row>
    <row r="223" spans="1:12" ht="12.75" hidden="1">
      <c r="A223" s="31"/>
      <c r="B223" s="23" t="s">
        <v>152</v>
      </c>
      <c r="C223" s="14">
        <v>992</v>
      </c>
      <c r="D223" s="25" t="s">
        <v>250</v>
      </c>
      <c r="E223" s="25" t="s">
        <v>233</v>
      </c>
      <c r="F223" s="25" t="s">
        <v>254</v>
      </c>
      <c r="G223" s="25"/>
      <c r="H223" s="15"/>
      <c r="I223" s="47">
        <f>I224</f>
        <v>261668.62</v>
      </c>
      <c r="J223" s="47">
        <f>J224</f>
        <v>261668.62</v>
      </c>
      <c r="K223" s="47">
        <f>K224</f>
        <v>261201.85</v>
      </c>
      <c r="L223" s="71">
        <f t="shared" si="17"/>
        <v>99.82161789212631</v>
      </c>
    </row>
    <row r="224" spans="1:12" ht="22.5" hidden="1">
      <c r="A224" s="31"/>
      <c r="B224" s="23" t="s">
        <v>92</v>
      </c>
      <c r="C224" s="14">
        <v>992</v>
      </c>
      <c r="D224" s="25" t="s">
        <v>250</v>
      </c>
      <c r="E224" s="25" t="s">
        <v>233</v>
      </c>
      <c r="F224" s="25" t="s">
        <v>254</v>
      </c>
      <c r="G224" s="25" t="s">
        <v>215</v>
      </c>
      <c r="H224" s="15"/>
      <c r="I224" s="47">
        <v>261668.62</v>
      </c>
      <c r="J224" s="47">
        <v>261668.62</v>
      </c>
      <c r="K224" s="47">
        <v>261201.85</v>
      </c>
      <c r="L224" s="71">
        <f t="shared" si="17"/>
        <v>99.82161789212631</v>
      </c>
    </row>
    <row r="225" spans="1:12" ht="22.5" hidden="1">
      <c r="A225" s="31"/>
      <c r="B225" s="23" t="s">
        <v>93</v>
      </c>
      <c r="C225" s="14">
        <v>200</v>
      </c>
      <c r="D225" s="25"/>
      <c r="E225" s="25"/>
      <c r="F225" s="25"/>
      <c r="G225" s="25"/>
      <c r="H225" s="15"/>
      <c r="I225" s="47">
        <v>200568.62</v>
      </c>
      <c r="J225" s="47">
        <f t="shared" si="16"/>
        <v>200568.62</v>
      </c>
      <c r="K225" s="47">
        <v>66760.58</v>
      </c>
      <c r="L225" s="71">
        <f t="shared" si="17"/>
        <v>33.285655552698124</v>
      </c>
    </row>
    <row r="226" spans="1:12" ht="22.5" hidden="1">
      <c r="A226" s="31"/>
      <c r="B226" s="23" t="s">
        <v>94</v>
      </c>
      <c r="C226" s="14">
        <v>200</v>
      </c>
      <c r="D226" s="25"/>
      <c r="E226" s="25"/>
      <c r="F226" s="25"/>
      <c r="G226" s="25"/>
      <c r="H226" s="15"/>
      <c r="I226" s="47">
        <v>200568.62</v>
      </c>
      <c r="J226" s="47">
        <f t="shared" si="16"/>
        <v>200568.62</v>
      </c>
      <c r="K226" s="47">
        <v>66760.58</v>
      </c>
      <c r="L226" s="71">
        <f t="shared" si="17"/>
        <v>33.285655552698124</v>
      </c>
    </row>
    <row r="227" spans="1:12" ht="12.75" hidden="1">
      <c r="A227" s="31"/>
      <c r="B227" s="23" t="s">
        <v>84</v>
      </c>
      <c r="C227" s="14">
        <v>200</v>
      </c>
      <c r="D227" s="25"/>
      <c r="E227" s="25"/>
      <c r="F227" s="25"/>
      <c r="G227" s="25"/>
      <c r="H227" s="15"/>
      <c r="I227" s="47">
        <v>200568.62</v>
      </c>
      <c r="J227" s="47">
        <f t="shared" si="16"/>
        <v>200568.62</v>
      </c>
      <c r="K227" s="47">
        <v>66760.58</v>
      </c>
      <c r="L227" s="71">
        <f t="shared" si="17"/>
        <v>33.285655552698124</v>
      </c>
    </row>
    <row r="228" spans="1:12" ht="12.75" hidden="1">
      <c r="A228" s="31"/>
      <c r="B228" s="23" t="s">
        <v>95</v>
      </c>
      <c r="C228" s="14">
        <v>200</v>
      </c>
      <c r="D228" s="25"/>
      <c r="E228" s="25"/>
      <c r="F228" s="25"/>
      <c r="G228" s="25"/>
      <c r="H228" s="15"/>
      <c r="I228" s="47">
        <v>200568.62</v>
      </c>
      <c r="J228" s="47">
        <f t="shared" si="16"/>
        <v>200568.62</v>
      </c>
      <c r="K228" s="47">
        <v>66760.58</v>
      </c>
      <c r="L228" s="71">
        <f t="shared" si="17"/>
        <v>33.285655552698124</v>
      </c>
    </row>
    <row r="229" spans="1:12" ht="12.75" hidden="1">
      <c r="A229" s="31"/>
      <c r="B229" s="23" t="s">
        <v>97</v>
      </c>
      <c r="C229" s="14">
        <v>200</v>
      </c>
      <c r="D229" s="25"/>
      <c r="E229" s="25"/>
      <c r="F229" s="25"/>
      <c r="G229" s="25"/>
      <c r="H229" s="15"/>
      <c r="I229" s="47">
        <v>142568.62</v>
      </c>
      <c r="J229" s="47">
        <f t="shared" si="16"/>
        <v>142568.62</v>
      </c>
      <c r="K229" s="47">
        <v>37788.58</v>
      </c>
      <c r="L229" s="71">
        <f t="shared" si="17"/>
        <v>26.505538175230992</v>
      </c>
    </row>
    <row r="230" spans="1:12" ht="12.75" hidden="1">
      <c r="A230" s="31"/>
      <c r="B230" s="23" t="s">
        <v>98</v>
      </c>
      <c r="C230" s="14">
        <v>200</v>
      </c>
      <c r="D230" s="25"/>
      <c r="E230" s="25"/>
      <c r="F230" s="25"/>
      <c r="G230" s="25"/>
      <c r="H230" s="15"/>
      <c r="I230" s="47">
        <v>58000</v>
      </c>
      <c r="J230" s="47">
        <f t="shared" si="16"/>
        <v>58000</v>
      </c>
      <c r="K230" s="47">
        <v>28972</v>
      </c>
      <c r="L230" s="71">
        <f t="shared" si="17"/>
        <v>49.95172413793104</v>
      </c>
    </row>
    <row r="231" spans="1:12" ht="12.75" hidden="1">
      <c r="A231" s="31"/>
      <c r="B231" s="23" t="s">
        <v>153</v>
      </c>
      <c r="C231" s="14">
        <v>992</v>
      </c>
      <c r="D231" s="25" t="s">
        <v>250</v>
      </c>
      <c r="E231" s="25" t="s">
        <v>233</v>
      </c>
      <c r="F231" s="25" t="s">
        <v>255</v>
      </c>
      <c r="G231" s="25"/>
      <c r="H231" s="15"/>
      <c r="I231" s="47">
        <f>I232</f>
        <v>134500</v>
      </c>
      <c r="J231" s="47">
        <f>J232</f>
        <v>134500</v>
      </c>
      <c r="K231" s="47">
        <f>K232</f>
        <v>133427.27</v>
      </c>
      <c r="L231" s="71">
        <f t="shared" si="17"/>
        <v>99.20243122676578</v>
      </c>
    </row>
    <row r="232" spans="1:12" ht="22.5" hidden="1">
      <c r="A232" s="31"/>
      <c r="B232" s="23" t="s">
        <v>92</v>
      </c>
      <c r="C232" s="14">
        <v>992</v>
      </c>
      <c r="D232" s="25" t="s">
        <v>250</v>
      </c>
      <c r="E232" s="25" t="s">
        <v>233</v>
      </c>
      <c r="F232" s="25" t="s">
        <v>255</v>
      </c>
      <c r="G232" s="25" t="s">
        <v>215</v>
      </c>
      <c r="H232" s="15"/>
      <c r="I232" s="47">
        <v>134500</v>
      </c>
      <c r="J232" s="47">
        <v>134500</v>
      </c>
      <c r="K232" s="47">
        <v>133427.27</v>
      </c>
      <c r="L232" s="71">
        <f t="shared" si="17"/>
        <v>99.20243122676578</v>
      </c>
    </row>
    <row r="233" spans="1:12" ht="22.5" hidden="1">
      <c r="A233" s="31"/>
      <c r="B233" s="23" t="s">
        <v>93</v>
      </c>
      <c r="C233" s="14">
        <v>200</v>
      </c>
      <c r="D233" s="25"/>
      <c r="E233" s="25"/>
      <c r="F233" s="25"/>
      <c r="G233" s="25"/>
      <c r="H233" s="15"/>
      <c r="I233" s="47">
        <v>99000</v>
      </c>
      <c r="J233" s="104">
        <f t="shared" si="16"/>
        <v>99000</v>
      </c>
      <c r="K233" s="47">
        <v>21706.88</v>
      </c>
      <c r="L233" s="105">
        <f t="shared" si="17"/>
        <v>21.926141414141416</v>
      </c>
    </row>
    <row r="234" spans="1:12" ht="22.5" hidden="1">
      <c r="A234" s="31"/>
      <c r="B234" s="23" t="s">
        <v>94</v>
      </c>
      <c r="C234" s="14">
        <v>200</v>
      </c>
      <c r="D234" s="25"/>
      <c r="E234" s="25"/>
      <c r="F234" s="25"/>
      <c r="G234" s="25"/>
      <c r="H234" s="15"/>
      <c r="I234" s="47">
        <v>99000</v>
      </c>
      <c r="J234" s="104">
        <f t="shared" si="16"/>
        <v>99000</v>
      </c>
      <c r="K234" s="47">
        <v>21706.88</v>
      </c>
      <c r="L234" s="105">
        <f t="shared" si="17"/>
        <v>21.926141414141416</v>
      </c>
    </row>
    <row r="235" spans="1:12" ht="12.75" hidden="1">
      <c r="A235" s="31"/>
      <c r="B235" s="23" t="s">
        <v>84</v>
      </c>
      <c r="C235" s="14">
        <v>200</v>
      </c>
      <c r="D235" s="25"/>
      <c r="E235" s="25"/>
      <c r="F235" s="25"/>
      <c r="G235" s="25"/>
      <c r="H235" s="15"/>
      <c r="I235" s="47">
        <v>99000</v>
      </c>
      <c r="J235" s="104">
        <f t="shared" si="16"/>
        <v>99000</v>
      </c>
      <c r="K235" s="47">
        <v>21706.88</v>
      </c>
      <c r="L235" s="105">
        <f t="shared" si="17"/>
        <v>21.926141414141416</v>
      </c>
    </row>
    <row r="236" spans="1:12" ht="12.75" hidden="1">
      <c r="A236" s="31"/>
      <c r="B236" s="23" t="s">
        <v>95</v>
      </c>
      <c r="C236" s="14">
        <v>200</v>
      </c>
      <c r="D236" s="25"/>
      <c r="E236" s="25"/>
      <c r="F236" s="25"/>
      <c r="G236" s="25"/>
      <c r="H236" s="15"/>
      <c r="I236" s="47">
        <v>99000</v>
      </c>
      <c r="J236" s="104">
        <f t="shared" si="16"/>
        <v>99000</v>
      </c>
      <c r="K236" s="47">
        <v>21706.88</v>
      </c>
      <c r="L236" s="105">
        <f t="shared" si="17"/>
        <v>21.926141414141416</v>
      </c>
    </row>
    <row r="237" spans="1:12" ht="12.75" hidden="1">
      <c r="A237" s="31"/>
      <c r="B237" s="23" t="s">
        <v>98</v>
      </c>
      <c r="C237" s="14">
        <v>200</v>
      </c>
      <c r="D237" s="25"/>
      <c r="E237" s="25"/>
      <c r="F237" s="25"/>
      <c r="G237" s="25"/>
      <c r="H237" s="15"/>
      <c r="I237" s="47">
        <v>99000</v>
      </c>
      <c r="J237" s="104">
        <f t="shared" si="16"/>
        <v>99000</v>
      </c>
      <c r="K237" s="47">
        <v>21706.88</v>
      </c>
      <c r="L237" s="105">
        <f t="shared" si="17"/>
        <v>21.926141414141416</v>
      </c>
    </row>
    <row r="238" spans="1:12" s="48" customFormat="1" ht="12.75">
      <c r="A238" s="75">
        <v>6</v>
      </c>
      <c r="B238" s="76" t="s">
        <v>154</v>
      </c>
      <c r="C238" s="77">
        <v>992</v>
      </c>
      <c r="D238" s="78" t="s">
        <v>256</v>
      </c>
      <c r="E238" s="78"/>
      <c r="F238" s="78"/>
      <c r="G238" s="78"/>
      <c r="H238" s="79"/>
      <c r="I238" s="104">
        <v>1000</v>
      </c>
      <c r="J238" s="104">
        <f t="shared" si="16"/>
        <v>1000</v>
      </c>
      <c r="K238" s="104">
        <v>1000</v>
      </c>
      <c r="L238" s="105">
        <f t="shared" si="17"/>
        <v>100</v>
      </c>
    </row>
    <row r="239" spans="1:12" ht="12.75">
      <c r="A239" s="31"/>
      <c r="B239" s="23" t="s">
        <v>155</v>
      </c>
      <c r="C239" s="14">
        <v>992</v>
      </c>
      <c r="D239" s="25" t="s">
        <v>256</v>
      </c>
      <c r="E239" s="25" t="s">
        <v>256</v>
      </c>
      <c r="F239" s="25"/>
      <c r="G239" s="25"/>
      <c r="H239" s="15"/>
      <c r="I239" s="47">
        <v>1000</v>
      </c>
      <c r="J239" s="47">
        <f t="shared" si="16"/>
        <v>1000</v>
      </c>
      <c r="K239" s="47">
        <v>1000</v>
      </c>
      <c r="L239" s="71">
        <f t="shared" si="17"/>
        <v>100</v>
      </c>
    </row>
    <row r="240" spans="1:12" ht="22.5" hidden="1">
      <c r="A240" s="31"/>
      <c r="B240" s="23" t="s">
        <v>288</v>
      </c>
      <c r="C240" s="14">
        <v>992</v>
      </c>
      <c r="D240" s="25" t="s">
        <v>256</v>
      </c>
      <c r="E240" s="25" t="s">
        <v>256</v>
      </c>
      <c r="F240" s="25" t="s">
        <v>257</v>
      </c>
      <c r="G240" s="25"/>
      <c r="H240" s="15"/>
      <c r="I240" s="47">
        <v>1000</v>
      </c>
      <c r="J240" s="47">
        <f t="shared" si="16"/>
        <v>1000</v>
      </c>
      <c r="K240" s="47">
        <v>1000</v>
      </c>
      <c r="L240" s="71">
        <f t="shared" si="17"/>
        <v>100</v>
      </c>
    </row>
    <row r="241" spans="1:12" ht="12.75" hidden="1">
      <c r="A241" s="31"/>
      <c r="B241" s="23" t="s">
        <v>79</v>
      </c>
      <c r="C241" s="14">
        <v>992</v>
      </c>
      <c r="D241" s="25" t="s">
        <v>256</v>
      </c>
      <c r="E241" s="25" t="s">
        <v>256</v>
      </c>
      <c r="F241" s="25" t="s">
        <v>258</v>
      </c>
      <c r="G241" s="25"/>
      <c r="H241" s="15"/>
      <c r="I241" s="47">
        <v>1000</v>
      </c>
      <c r="J241" s="47">
        <f t="shared" si="16"/>
        <v>1000</v>
      </c>
      <c r="K241" s="47">
        <v>1000</v>
      </c>
      <c r="L241" s="71">
        <f t="shared" si="17"/>
        <v>100</v>
      </c>
    </row>
    <row r="242" spans="1:12" ht="22.5" hidden="1">
      <c r="A242" s="31"/>
      <c r="B242" s="23" t="s">
        <v>156</v>
      </c>
      <c r="C242" s="14">
        <v>992</v>
      </c>
      <c r="D242" s="25" t="s">
        <v>256</v>
      </c>
      <c r="E242" s="25" t="s">
        <v>256</v>
      </c>
      <c r="F242" s="25" t="s">
        <v>259</v>
      </c>
      <c r="G242" s="25"/>
      <c r="H242" s="15"/>
      <c r="I242" s="47">
        <v>1000</v>
      </c>
      <c r="J242" s="47">
        <f t="shared" si="16"/>
        <v>1000</v>
      </c>
      <c r="K242" s="47">
        <v>1000</v>
      </c>
      <c r="L242" s="71">
        <f t="shared" si="17"/>
        <v>100</v>
      </c>
    </row>
    <row r="243" spans="1:12" ht="22.5" hidden="1">
      <c r="A243" s="31"/>
      <c r="B243" s="23" t="s">
        <v>92</v>
      </c>
      <c r="C243" s="14">
        <v>992</v>
      </c>
      <c r="D243" s="25" t="s">
        <v>256</v>
      </c>
      <c r="E243" s="25" t="s">
        <v>256</v>
      </c>
      <c r="F243" s="25" t="s">
        <v>259</v>
      </c>
      <c r="G243" s="25" t="s">
        <v>215</v>
      </c>
      <c r="H243" s="15"/>
      <c r="I243" s="47">
        <v>1000</v>
      </c>
      <c r="J243" s="47">
        <f t="shared" si="16"/>
        <v>1000</v>
      </c>
      <c r="K243" s="47">
        <v>1000</v>
      </c>
      <c r="L243" s="71">
        <f t="shared" si="17"/>
        <v>100</v>
      </c>
    </row>
    <row r="244" spans="1:12" ht="22.5" hidden="1">
      <c r="A244" s="31"/>
      <c r="B244" s="23" t="s">
        <v>93</v>
      </c>
      <c r="C244" s="14">
        <v>200</v>
      </c>
      <c r="D244" s="25"/>
      <c r="E244" s="25"/>
      <c r="F244" s="25"/>
      <c r="G244" s="25"/>
      <c r="H244" s="15"/>
      <c r="I244" s="47">
        <v>1000</v>
      </c>
      <c r="J244" s="104">
        <f t="shared" si="16"/>
        <v>1000</v>
      </c>
      <c r="K244" s="47">
        <v>1000</v>
      </c>
      <c r="L244" s="105">
        <f t="shared" si="17"/>
        <v>100</v>
      </c>
    </row>
    <row r="245" spans="1:12" ht="22.5" hidden="1">
      <c r="A245" s="31"/>
      <c r="B245" s="23" t="s">
        <v>94</v>
      </c>
      <c r="C245" s="14">
        <v>200</v>
      </c>
      <c r="D245" s="25"/>
      <c r="E245" s="25"/>
      <c r="F245" s="25"/>
      <c r="G245" s="25"/>
      <c r="H245" s="15"/>
      <c r="I245" s="47">
        <v>1000</v>
      </c>
      <c r="J245" s="104">
        <f t="shared" si="16"/>
        <v>1000</v>
      </c>
      <c r="K245" s="47">
        <v>1000</v>
      </c>
      <c r="L245" s="105">
        <f t="shared" si="17"/>
        <v>100</v>
      </c>
    </row>
    <row r="246" spans="1:12" ht="12.75" hidden="1">
      <c r="A246" s="31"/>
      <c r="B246" s="23" t="s">
        <v>100</v>
      </c>
      <c r="C246" s="14">
        <v>200</v>
      </c>
      <c r="D246" s="25"/>
      <c r="E246" s="25"/>
      <c r="F246" s="25"/>
      <c r="G246" s="25"/>
      <c r="H246" s="15"/>
      <c r="I246" s="47">
        <v>1000</v>
      </c>
      <c r="J246" s="104">
        <f t="shared" si="16"/>
        <v>1000</v>
      </c>
      <c r="K246" s="47">
        <v>1000</v>
      </c>
      <c r="L246" s="105">
        <f t="shared" si="17"/>
        <v>100</v>
      </c>
    </row>
    <row r="247" spans="1:12" ht="12.75" hidden="1">
      <c r="A247" s="31"/>
      <c r="B247" s="23" t="s">
        <v>101</v>
      </c>
      <c r="C247" s="14">
        <v>200</v>
      </c>
      <c r="D247" s="25"/>
      <c r="E247" s="25"/>
      <c r="F247" s="25"/>
      <c r="G247" s="25"/>
      <c r="H247" s="15"/>
      <c r="I247" s="47">
        <v>1000</v>
      </c>
      <c r="J247" s="104">
        <f t="shared" si="16"/>
        <v>1000</v>
      </c>
      <c r="K247" s="47">
        <v>1000</v>
      </c>
      <c r="L247" s="105">
        <f t="shared" si="17"/>
        <v>100</v>
      </c>
    </row>
    <row r="248" spans="1:12" s="48" customFormat="1" ht="12.75">
      <c r="A248" s="75">
        <v>7</v>
      </c>
      <c r="B248" s="76" t="s">
        <v>157</v>
      </c>
      <c r="C248" s="77">
        <v>992</v>
      </c>
      <c r="D248" s="78" t="s">
        <v>260</v>
      </c>
      <c r="E248" s="78"/>
      <c r="F248" s="78"/>
      <c r="G248" s="78"/>
      <c r="H248" s="79"/>
      <c r="I248" s="104">
        <f aca="true" t="shared" si="19" ref="I248:K249">I249</f>
        <v>3503182.5100000002</v>
      </c>
      <c r="J248" s="104">
        <f t="shared" si="19"/>
        <v>3503182.5100000002</v>
      </c>
      <c r="K248" s="104">
        <f t="shared" si="19"/>
        <v>3256305.62</v>
      </c>
      <c r="L248" s="105">
        <f t="shared" si="17"/>
        <v>92.95278252573829</v>
      </c>
    </row>
    <row r="249" spans="1:12" ht="12.75">
      <c r="A249" s="31"/>
      <c r="B249" s="23" t="s">
        <v>158</v>
      </c>
      <c r="C249" s="14">
        <v>992</v>
      </c>
      <c r="D249" s="25" t="s">
        <v>260</v>
      </c>
      <c r="E249" s="25" t="s">
        <v>206</v>
      </c>
      <c r="F249" s="25"/>
      <c r="G249" s="25"/>
      <c r="H249" s="15"/>
      <c r="I249" s="47">
        <f t="shared" si="19"/>
        <v>3503182.5100000002</v>
      </c>
      <c r="J249" s="47">
        <f t="shared" si="19"/>
        <v>3503182.5100000002</v>
      </c>
      <c r="K249" s="47">
        <f t="shared" si="19"/>
        <v>3256305.62</v>
      </c>
      <c r="L249" s="71">
        <f t="shared" si="17"/>
        <v>92.95278252573829</v>
      </c>
    </row>
    <row r="250" spans="1:12" ht="22.5" hidden="1">
      <c r="A250" s="31"/>
      <c r="B250" s="23" t="s">
        <v>289</v>
      </c>
      <c r="C250" s="14">
        <v>992</v>
      </c>
      <c r="D250" s="25" t="s">
        <v>260</v>
      </c>
      <c r="E250" s="25" t="s">
        <v>206</v>
      </c>
      <c r="F250" s="25" t="s">
        <v>261</v>
      </c>
      <c r="G250" s="25"/>
      <c r="H250" s="15"/>
      <c r="I250" s="47">
        <f>I251+I315</f>
        <v>3503182.5100000002</v>
      </c>
      <c r="J250" s="47">
        <f>J251+J315</f>
        <v>3503182.5100000002</v>
      </c>
      <c r="K250" s="47">
        <f>K251+K315</f>
        <v>3256305.62</v>
      </c>
      <c r="L250" s="71">
        <f t="shared" si="17"/>
        <v>92.95278252573829</v>
      </c>
    </row>
    <row r="251" spans="1:12" ht="22.5" hidden="1">
      <c r="A251" s="31"/>
      <c r="B251" s="23" t="s">
        <v>159</v>
      </c>
      <c r="C251" s="14">
        <v>992</v>
      </c>
      <c r="D251" s="25" t="s">
        <v>260</v>
      </c>
      <c r="E251" s="25" t="s">
        <v>206</v>
      </c>
      <c r="F251" s="25" t="s">
        <v>262</v>
      </c>
      <c r="G251" s="25"/>
      <c r="H251" s="15"/>
      <c r="I251" s="47">
        <f>I252+I295+I309</f>
        <v>3181547.24</v>
      </c>
      <c r="J251" s="47">
        <f>J252+J295+J309</f>
        <v>3181547.24</v>
      </c>
      <c r="K251" s="47">
        <f>K252+K295+K309</f>
        <v>2934670.35</v>
      </c>
      <c r="L251" s="71">
        <f t="shared" si="17"/>
        <v>92.2403512700946</v>
      </c>
    </row>
    <row r="252" spans="1:12" ht="33.75" hidden="1">
      <c r="A252" s="31"/>
      <c r="B252" s="23" t="s">
        <v>160</v>
      </c>
      <c r="C252" s="14">
        <v>992</v>
      </c>
      <c r="D252" s="25" t="s">
        <v>260</v>
      </c>
      <c r="E252" s="25" t="s">
        <v>264</v>
      </c>
      <c r="F252" s="25" t="s">
        <v>263</v>
      </c>
      <c r="G252" s="25"/>
      <c r="H252" s="15"/>
      <c r="I252" s="47">
        <f>I253+I264+I284</f>
        <v>3003747.24</v>
      </c>
      <c r="J252" s="47">
        <f>J253+J264+J284</f>
        <v>3003747.24</v>
      </c>
      <c r="K252" s="47">
        <f>K253+K264+K284</f>
        <v>2758036.77</v>
      </c>
      <c r="L252" s="71">
        <f t="shared" si="17"/>
        <v>91.81986863848104</v>
      </c>
    </row>
    <row r="253" spans="1:12" ht="45" hidden="1">
      <c r="A253" s="31"/>
      <c r="B253" s="23" t="s">
        <v>81</v>
      </c>
      <c r="C253" s="14">
        <v>992</v>
      </c>
      <c r="D253" s="25" t="s">
        <v>260</v>
      </c>
      <c r="E253" s="25" t="s">
        <v>206</v>
      </c>
      <c r="F253" s="25" t="s">
        <v>263</v>
      </c>
      <c r="G253" s="25" t="s">
        <v>214</v>
      </c>
      <c r="H253" s="15"/>
      <c r="I253" s="47">
        <v>2420542.1</v>
      </c>
      <c r="J253" s="47">
        <f t="shared" si="16"/>
        <v>2420542.1</v>
      </c>
      <c r="K253" s="47">
        <v>2242868.39</v>
      </c>
      <c r="L253" s="71">
        <f t="shared" si="17"/>
        <v>92.6597554324711</v>
      </c>
    </row>
    <row r="254" spans="1:12" ht="12.75" hidden="1">
      <c r="A254" s="31"/>
      <c r="B254" s="23" t="s">
        <v>161</v>
      </c>
      <c r="C254" s="14">
        <v>200</v>
      </c>
      <c r="D254" s="25"/>
      <c r="E254" s="25"/>
      <c r="F254" s="25"/>
      <c r="G254" s="25"/>
      <c r="H254" s="15"/>
      <c r="I254" s="47">
        <v>2024500</v>
      </c>
      <c r="J254" s="47">
        <f t="shared" si="16"/>
        <v>2024500</v>
      </c>
      <c r="K254" s="47">
        <v>313986.34</v>
      </c>
      <c r="L254" s="71">
        <f t="shared" si="17"/>
        <v>15.509327735243271</v>
      </c>
    </row>
    <row r="255" spans="1:12" ht="12.75" hidden="1">
      <c r="A255" s="31"/>
      <c r="B255" s="23" t="s">
        <v>162</v>
      </c>
      <c r="C255" s="14">
        <v>200</v>
      </c>
      <c r="D255" s="25"/>
      <c r="E255" s="25"/>
      <c r="F255" s="25"/>
      <c r="G255" s="25"/>
      <c r="H255" s="15"/>
      <c r="I255" s="47">
        <v>2009500</v>
      </c>
      <c r="J255" s="47">
        <f t="shared" si="16"/>
        <v>2009500</v>
      </c>
      <c r="K255" s="47">
        <v>313986.34</v>
      </c>
      <c r="L255" s="71">
        <f t="shared" si="17"/>
        <v>15.625097785518788</v>
      </c>
    </row>
    <row r="256" spans="1:12" ht="12.75" hidden="1">
      <c r="A256" s="31"/>
      <c r="B256" s="23" t="s">
        <v>84</v>
      </c>
      <c r="C256" s="14">
        <v>200</v>
      </c>
      <c r="D256" s="25"/>
      <c r="E256" s="25"/>
      <c r="F256" s="25"/>
      <c r="G256" s="25"/>
      <c r="H256" s="15"/>
      <c r="I256" s="47">
        <v>2009500</v>
      </c>
      <c r="J256" s="47">
        <f t="shared" si="16"/>
        <v>2009500</v>
      </c>
      <c r="K256" s="47">
        <v>313986.34</v>
      </c>
      <c r="L256" s="71">
        <f t="shared" si="17"/>
        <v>15.625097785518788</v>
      </c>
    </row>
    <row r="257" spans="1:12" ht="12.75" hidden="1">
      <c r="A257" s="31"/>
      <c r="B257" s="23" t="s">
        <v>85</v>
      </c>
      <c r="C257" s="14">
        <v>200</v>
      </c>
      <c r="D257" s="25"/>
      <c r="E257" s="25"/>
      <c r="F257" s="25"/>
      <c r="G257" s="25"/>
      <c r="H257" s="15"/>
      <c r="I257" s="47">
        <v>2009500</v>
      </c>
      <c r="J257" s="47">
        <f t="shared" si="16"/>
        <v>2009500</v>
      </c>
      <c r="K257" s="47">
        <v>313986.34</v>
      </c>
      <c r="L257" s="71">
        <f t="shared" si="17"/>
        <v>15.625097785518788</v>
      </c>
    </row>
    <row r="258" spans="1:12" ht="12.75" hidden="1">
      <c r="A258" s="31"/>
      <c r="B258" s="23" t="s">
        <v>86</v>
      </c>
      <c r="C258" s="14">
        <v>200</v>
      </c>
      <c r="D258" s="25"/>
      <c r="E258" s="25"/>
      <c r="F258" s="25"/>
      <c r="G258" s="25"/>
      <c r="H258" s="15"/>
      <c r="I258" s="47">
        <v>1543200</v>
      </c>
      <c r="J258" s="47">
        <f t="shared" si="16"/>
        <v>1543200</v>
      </c>
      <c r="K258" s="47">
        <v>257802.04</v>
      </c>
      <c r="L258" s="71">
        <f t="shared" si="17"/>
        <v>16.705679108346295</v>
      </c>
    </row>
    <row r="259" spans="1:12" ht="12.75" hidden="1">
      <c r="A259" s="31"/>
      <c r="B259" s="23" t="s">
        <v>87</v>
      </c>
      <c r="C259" s="14">
        <v>200</v>
      </c>
      <c r="D259" s="25"/>
      <c r="E259" s="25"/>
      <c r="F259" s="25"/>
      <c r="G259" s="25"/>
      <c r="H259" s="15"/>
      <c r="I259" s="47">
        <v>466300</v>
      </c>
      <c r="J259" s="47">
        <f t="shared" si="16"/>
        <v>466300</v>
      </c>
      <c r="K259" s="47">
        <v>56184.3</v>
      </c>
      <c r="L259" s="71">
        <f t="shared" si="17"/>
        <v>12.048959897061978</v>
      </c>
    </row>
    <row r="260" spans="1:12" ht="22.5" hidden="1">
      <c r="A260" s="31"/>
      <c r="B260" s="23" t="s">
        <v>163</v>
      </c>
      <c r="C260" s="14">
        <v>200</v>
      </c>
      <c r="D260" s="25"/>
      <c r="E260" s="25"/>
      <c r="F260" s="25"/>
      <c r="G260" s="25"/>
      <c r="H260" s="15"/>
      <c r="I260" s="47">
        <v>15000</v>
      </c>
      <c r="J260" s="47">
        <f aca="true" t="shared" si="20" ref="J260:J323">I260</f>
        <v>15000</v>
      </c>
      <c r="K260" s="47" t="s">
        <v>90</v>
      </c>
      <c r="L260" s="71" t="e">
        <f t="shared" si="17"/>
        <v>#VALUE!</v>
      </c>
    </row>
    <row r="261" spans="1:12" ht="12.75" hidden="1">
      <c r="A261" s="31"/>
      <c r="B261" s="23" t="s">
        <v>84</v>
      </c>
      <c r="C261" s="14">
        <v>200</v>
      </c>
      <c r="D261" s="25"/>
      <c r="E261" s="25"/>
      <c r="F261" s="25"/>
      <c r="G261" s="25"/>
      <c r="H261" s="15"/>
      <c r="I261" s="47">
        <v>15000</v>
      </c>
      <c r="J261" s="47">
        <f t="shared" si="20"/>
        <v>15000</v>
      </c>
      <c r="K261" s="47" t="s">
        <v>90</v>
      </c>
      <c r="L261" s="71" t="e">
        <f t="shared" si="17"/>
        <v>#VALUE!</v>
      </c>
    </row>
    <row r="262" spans="1:12" ht="12.75" hidden="1">
      <c r="A262" s="31"/>
      <c r="B262" s="23" t="s">
        <v>85</v>
      </c>
      <c r="C262" s="14">
        <v>200</v>
      </c>
      <c r="D262" s="25"/>
      <c r="E262" s="25"/>
      <c r="F262" s="25"/>
      <c r="G262" s="25"/>
      <c r="H262" s="15"/>
      <c r="I262" s="47">
        <v>15000</v>
      </c>
      <c r="J262" s="47">
        <f t="shared" si="20"/>
        <v>15000</v>
      </c>
      <c r="K262" s="47" t="s">
        <v>90</v>
      </c>
      <c r="L262" s="71" t="e">
        <f t="shared" si="17"/>
        <v>#VALUE!</v>
      </c>
    </row>
    <row r="263" spans="1:12" ht="12.75" hidden="1">
      <c r="A263" s="31"/>
      <c r="B263" s="23" t="s">
        <v>91</v>
      </c>
      <c r="C263" s="14">
        <v>200</v>
      </c>
      <c r="D263" s="25"/>
      <c r="E263" s="25"/>
      <c r="F263" s="25"/>
      <c r="G263" s="25"/>
      <c r="H263" s="15"/>
      <c r="I263" s="47">
        <v>15000</v>
      </c>
      <c r="J263" s="47">
        <f t="shared" si="20"/>
        <v>15000</v>
      </c>
      <c r="K263" s="47" t="s">
        <v>90</v>
      </c>
      <c r="L263" s="71" t="e">
        <f t="shared" si="17"/>
        <v>#VALUE!</v>
      </c>
    </row>
    <row r="264" spans="1:12" ht="22.5" hidden="1">
      <c r="A264" s="31"/>
      <c r="B264" s="23" t="s">
        <v>92</v>
      </c>
      <c r="C264" s="14">
        <v>992</v>
      </c>
      <c r="D264" s="25" t="s">
        <v>260</v>
      </c>
      <c r="E264" s="25" t="s">
        <v>206</v>
      </c>
      <c r="F264" s="25" t="s">
        <v>263</v>
      </c>
      <c r="G264" s="25" t="s">
        <v>215</v>
      </c>
      <c r="H264" s="15"/>
      <c r="I264" s="47">
        <v>568405.14</v>
      </c>
      <c r="J264" s="47">
        <v>568405.14</v>
      </c>
      <c r="K264" s="47">
        <v>500442.38</v>
      </c>
      <c r="L264" s="71">
        <f t="shared" si="17"/>
        <v>88.04325379605118</v>
      </c>
    </row>
    <row r="265" spans="1:12" ht="22.5" hidden="1">
      <c r="A265" s="31"/>
      <c r="B265" s="23" t="s">
        <v>93</v>
      </c>
      <c r="C265" s="14">
        <v>200</v>
      </c>
      <c r="D265" s="25"/>
      <c r="E265" s="25"/>
      <c r="F265" s="25"/>
      <c r="G265" s="25"/>
      <c r="H265" s="15"/>
      <c r="I265" s="47">
        <v>301944.22</v>
      </c>
      <c r="J265" s="47">
        <f t="shared" si="20"/>
        <v>301944.22</v>
      </c>
      <c r="K265" s="47">
        <v>98450.62</v>
      </c>
      <c r="L265" s="71">
        <f t="shared" si="17"/>
        <v>32.6055653590587</v>
      </c>
    </row>
    <row r="266" spans="1:12" ht="22.5" hidden="1">
      <c r="A266" s="31"/>
      <c r="B266" s="23" t="s">
        <v>129</v>
      </c>
      <c r="C266" s="14">
        <v>200</v>
      </c>
      <c r="D266" s="25"/>
      <c r="E266" s="25"/>
      <c r="F266" s="25"/>
      <c r="G266" s="25"/>
      <c r="H266" s="15"/>
      <c r="I266" s="47">
        <v>74000</v>
      </c>
      <c r="J266" s="47">
        <f t="shared" si="20"/>
        <v>74000</v>
      </c>
      <c r="K266" s="47">
        <v>3031.56</v>
      </c>
      <c r="L266" s="71">
        <f t="shared" si="17"/>
        <v>4.096702702702703</v>
      </c>
    </row>
    <row r="267" spans="1:12" ht="12.75" hidden="1">
      <c r="A267" s="31"/>
      <c r="B267" s="23" t="s">
        <v>84</v>
      </c>
      <c r="C267" s="14">
        <v>200</v>
      </c>
      <c r="D267" s="25"/>
      <c r="E267" s="25"/>
      <c r="F267" s="25"/>
      <c r="G267" s="25"/>
      <c r="H267" s="15"/>
      <c r="I267" s="47">
        <v>49000</v>
      </c>
      <c r="J267" s="47">
        <f t="shared" si="20"/>
        <v>49000</v>
      </c>
      <c r="K267" s="47">
        <v>3031.56</v>
      </c>
      <c r="L267" s="71">
        <f t="shared" si="17"/>
        <v>6.186857142857143</v>
      </c>
    </row>
    <row r="268" spans="1:12" ht="12.75" hidden="1">
      <c r="A268" s="31"/>
      <c r="B268" s="23" t="s">
        <v>95</v>
      </c>
      <c r="C268" s="14">
        <v>200</v>
      </c>
      <c r="D268" s="25"/>
      <c r="E268" s="25"/>
      <c r="F268" s="25"/>
      <c r="G268" s="25"/>
      <c r="H268" s="15"/>
      <c r="I268" s="47">
        <v>49000</v>
      </c>
      <c r="J268" s="47">
        <f t="shared" si="20"/>
        <v>49000</v>
      </c>
      <c r="K268" s="47">
        <v>3031.56</v>
      </c>
      <c r="L268" s="71">
        <f t="shared" si="17"/>
        <v>6.186857142857143</v>
      </c>
    </row>
    <row r="269" spans="1:12" ht="12.75" hidden="1">
      <c r="A269" s="31"/>
      <c r="B269" s="23" t="s">
        <v>130</v>
      </c>
      <c r="C269" s="14">
        <v>200</v>
      </c>
      <c r="D269" s="25"/>
      <c r="E269" s="25"/>
      <c r="F269" s="25"/>
      <c r="G269" s="25"/>
      <c r="H269" s="15"/>
      <c r="I269" s="47">
        <v>41000</v>
      </c>
      <c r="J269" s="47">
        <f t="shared" si="20"/>
        <v>41000</v>
      </c>
      <c r="K269" s="47">
        <v>3031.56</v>
      </c>
      <c r="L269" s="71">
        <f t="shared" si="17"/>
        <v>7.394048780487806</v>
      </c>
    </row>
    <row r="270" spans="1:12" ht="12.75" hidden="1">
      <c r="A270" s="31"/>
      <c r="B270" s="23" t="s">
        <v>98</v>
      </c>
      <c r="C270" s="14">
        <v>200</v>
      </c>
      <c r="D270" s="25"/>
      <c r="E270" s="25"/>
      <c r="F270" s="25"/>
      <c r="G270" s="25"/>
      <c r="H270" s="15"/>
      <c r="I270" s="47">
        <v>2000</v>
      </c>
      <c r="J270" s="47">
        <f t="shared" si="20"/>
        <v>2000</v>
      </c>
      <c r="K270" s="47" t="s">
        <v>90</v>
      </c>
      <c r="L270" s="71" t="e">
        <f aca="true" t="shared" si="21" ref="L270:L333">(K270/J270)*100</f>
        <v>#VALUE!</v>
      </c>
    </row>
    <row r="271" spans="1:12" ht="12.75" hidden="1">
      <c r="A271" s="31"/>
      <c r="B271" s="23" t="s">
        <v>99</v>
      </c>
      <c r="C271" s="14">
        <v>200</v>
      </c>
      <c r="D271" s="25"/>
      <c r="E271" s="25"/>
      <c r="F271" s="25"/>
      <c r="G271" s="25"/>
      <c r="H271" s="15"/>
      <c r="I271" s="47">
        <v>6000</v>
      </c>
      <c r="J271" s="47">
        <f t="shared" si="20"/>
        <v>6000</v>
      </c>
      <c r="K271" s="47" t="s">
        <v>90</v>
      </c>
      <c r="L271" s="71" t="e">
        <f t="shared" si="21"/>
        <v>#VALUE!</v>
      </c>
    </row>
    <row r="272" spans="1:12" ht="12.75" hidden="1">
      <c r="A272" s="31"/>
      <c r="B272" s="23" t="s">
        <v>100</v>
      </c>
      <c r="C272" s="14">
        <v>200</v>
      </c>
      <c r="D272" s="25"/>
      <c r="E272" s="25"/>
      <c r="F272" s="25"/>
      <c r="G272" s="25"/>
      <c r="H272" s="15"/>
      <c r="I272" s="47">
        <v>25000</v>
      </c>
      <c r="J272" s="47">
        <f t="shared" si="20"/>
        <v>25000</v>
      </c>
      <c r="K272" s="47" t="s">
        <v>90</v>
      </c>
      <c r="L272" s="71" t="e">
        <f t="shared" si="21"/>
        <v>#VALUE!</v>
      </c>
    </row>
    <row r="273" spans="1:12" ht="12.75" hidden="1">
      <c r="A273" s="31"/>
      <c r="B273" s="23" t="s">
        <v>140</v>
      </c>
      <c r="C273" s="14">
        <v>200</v>
      </c>
      <c r="D273" s="25"/>
      <c r="E273" s="25"/>
      <c r="F273" s="25"/>
      <c r="G273" s="25"/>
      <c r="H273" s="15"/>
      <c r="I273" s="47">
        <v>25000</v>
      </c>
      <c r="J273" s="47">
        <f t="shared" si="20"/>
        <v>25000</v>
      </c>
      <c r="K273" s="47" t="s">
        <v>90</v>
      </c>
      <c r="L273" s="71" t="e">
        <f t="shared" si="21"/>
        <v>#VALUE!</v>
      </c>
    </row>
    <row r="274" spans="1:12" ht="22.5" hidden="1">
      <c r="A274" s="31"/>
      <c r="B274" s="23" t="s">
        <v>94</v>
      </c>
      <c r="C274" s="14">
        <v>200</v>
      </c>
      <c r="D274" s="25"/>
      <c r="E274" s="25"/>
      <c r="F274" s="25"/>
      <c r="G274" s="25"/>
      <c r="H274" s="15"/>
      <c r="I274" s="47">
        <v>227944.22</v>
      </c>
      <c r="J274" s="47">
        <f t="shared" si="20"/>
        <v>227944.22</v>
      </c>
      <c r="K274" s="47">
        <v>95419.06</v>
      </c>
      <c r="L274" s="71">
        <f t="shared" si="21"/>
        <v>41.860706097307485</v>
      </c>
    </row>
    <row r="275" spans="1:12" ht="12.75" hidden="1">
      <c r="A275" s="31"/>
      <c r="B275" s="23" t="s">
        <v>84</v>
      </c>
      <c r="C275" s="14">
        <v>200</v>
      </c>
      <c r="D275" s="25"/>
      <c r="E275" s="25"/>
      <c r="F275" s="25"/>
      <c r="G275" s="25"/>
      <c r="H275" s="15"/>
      <c r="I275" s="47">
        <v>195148.52</v>
      </c>
      <c r="J275" s="47">
        <f t="shared" si="20"/>
        <v>195148.52</v>
      </c>
      <c r="K275" s="47">
        <v>95419.06</v>
      </c>
      <c r="L275" s="71">
        <f t="shared" si="21"/>
        <v>48.89561037921272</v>
      </c>
    </row>
    <row r="276" spans="1:12" ht="12.75" hidden="1">
      <c r="A276" s="31"/>
      <c r="B276" s="23" t="s">
        <v>95</v>
      </c>
      <c r="C276" s="14">
        <v>200</v>
      </c>
      <c r="D276" s="25"/>
      <c r="E276" s="25"/>
      <c r="F276" s="25"/>
      <c r="G276" s="25"/>
      <c r="H276" s="15"/>
      <c r="I276" s="47">
        <v>195148.52</v>
      </c>
      <c r="J276" s="47">
        <f t="shared" si="20"/>
        <v>195148.52</v>
      </c>
      <c r="K276" s="47">
        <v>95419.06</v>
      </c>
      <c r="L276" s="71">
        <f t="shared" si="21"/>
        <v>48.89561037921272</v>
      </c>
    </row>
    <row r="277" spans="1:12" ht="12.75" hidden="1">
      <c r="A277" s="31"/>
      <c r="B277" s="23" t="s">
        <v>96</v>
      </c>
      <c r="C277" s="14">
        <v>200</v>
      </c>
      <c r="D277" s="25"/>
      <c r="E277" s="25"/>
      <c r="F277" s="25"/>
      <c r="G277" s="25"/>
      <c r="H277" s="15"/>
      <c r="I277" s="47">
        <v>2000</v>
      </c>
      <c r="J277" s="47">
        <f t="shared" si="20"/>
        <v>2000</v>
      </c>
      <c r="K277" s="47" t="s">
        <v>90</v>
      </c>
      <c r="L277" s="71" t="e">
        <f t="shared" si="21"/>
        <v>#VALUE!</v>
      </c>
    </row>
    <row r="278" spans="1:12" ht="12.75" hidden="1">
      <c r="A278" s="31"/>
      <c r="B278" s="23" t="s">
        <v>97</v>
      </c>
      <c r="C278" s="14">
        <v>200</v>
      </c>
      <c r="D278" s="25"/>
      <c r="E278" s="25"/>
      <c r="F278" s="25"/>
      <c r="G278" s="25"/>
      <c r="H278" s="15"/>
      <c r="I278" s="47">
        <v>120944.22</v>
      </c>
      <c r="J278" s="47">
        <f t="shared" si="20"/>
        <v>120944.22</v>
      </c>
      <c r="K278" s="47">
        <v>89972.14</v>
      </c>
      <c r="L278" s="71">
        <f t="shared" si="21"/>
        <v>74.3914343322897</v>
      </c>
    </row>
    <row r="279" spans="1:12" ht="12.75" hidden="1">
      <c r="A279" s="31"/>
      <c r="B279" s="23" t="s">
        <v>98</v>
      </c>
      <c r="C279" s="14">
        <v>200</v>
      </c>
      <c r="D279" s="25"/>
      <c r="E279" s="25"/>
      <c r="F279" s="25"/>
      <c r="G279" s="25"/>
      <c r="H279" s="15"/>
      <c r="I279" s="47">
        <v>63500</v>
      </c>
      <c r="J279" s="47">
        <f t="shared" si="20"/>
        <v>63500</v>
      </c>
      <c r="K279" s="47">
        <v>3242.62</v>
      </c>
      <c r="L279" s="71">
        <f t="shared" si="21"/>
        <v>5.106488188976377</v>
      </c>
    </row>
    <row r="280" spans="1:12" ht="12.75" hidden="1">
      <c r="A280" s="31"/>
      <c r="B280" s="23" t="s">
        <v>99</v>
      </c>
      <c r="C280" s="14">
        <v>200</v>
      </c>
      <c r="D280" s="25"/>
      <c r="E280" s="25"/>
      <c r="F280" s="25"/>
      <c r="G280" s="25"/>
      <c r="H280" s="15"/>
      <c r="I280" s="47">
        <v>8704.3</v>
      </c>
      <c r="J280" s="47">
        <f t="shared" si="20"/>
        <v>8704.3</v>
      </c>
      <c r="K280" s="47">
        <v>2204.3</v>
      </c>
      <c r="L280" s="71">
        <f t="shared" si="21"/>
        <v>25.324265018439167</v>
      </c>
    </row>
    <row r="281" spans="1:12" ht="12.75" hidden="1">
      <c r="A281" s="31"/>
      <c r="B281" s="23" t="s">
        <v>100</v>
      </c>
      <c r="C281" s="14">
        <v>200</v>
      </c>
      <c r="D281" s="25"/>
      <c r="E281" s="25"/>
      <c r="F281" s="25"/>
      <c r="G281" s="25"/>
      <c r="H281" s="15"/>
      <c r="I281" s="47">
        <v>32795.7</v>
      </c>
      <c r="J281" s="47">
        <f t="shared" si="20"/>
        <v>32795.7</v>
      </c>
      <c r="K281" s="47" t="s">
        <v>90</v>
      </c>
      <c r="L281" s="71" t="e">
        <f t="shared" si="21"/>
        <v>#VALUE!</v>
      </c>
    </row>
    <row r="282" spans="1:12" ht="12.75" hidden="1">
      <c r="A282" s="31"/>
      <c r="B282" s="23" t="s">
        <v>140</v>
      </c>
      <c r="C282" s="14">
        <v>200</v>
      </c>
      <c r="D282" s="25"/>
      <c r="E282" s="25"/>
      <c r="F282" s="25"/>
      <c r="G282" s="25"/>
      <c r="H282" s="15"/>
      <c r="I282" s="47">
        <v>7000</v>
      </c>
      <c r="J282" s="47">
        <f t="shared" si="20"/>
        <v>7000</v>
      </c>
      <c r="K282" s="47" t="s">
        <v>90</v>
      </c>
      <c r="L282" s="71" t="e">
        <f t="shared" si="21"/>
        <v>#VALUE!</v>
      </c>
    </row>
    <row r="283" spans="1:12" ht="12.75" hidden="1">
      <c r="A283" s="31"/>
      <c r="B283" s="23" t="s">
        <v>101</v>
      </c>
      <c r="C283" s="14">
        <v>200</v>
      </c>
      <c r="D283" s="25"/>
      <c r="E283" s="25"/>
      <c r="F283" s="25"/>
      <c r="G283" s="25"/>
      <c r="H283" s="15"/>
      <c r="I283" s="47">
        <v>25795.7</v>
      </c>
      <c r="J283" s="47">
        <f t="shared" si="20"/>
        <v>25795.7</v>
      </c>
      <c r="K283" s="47" t="s">
        <v>90</v>
      </c>
      <c r="L283" s="71" t="e">
        <f t="shared" si="21"/>
        <v>#VALUE!</v>
      </c>
    </row>
    <row r="284" spans="1:12" ht="12.75" hidden="1">
      <c r="A284" s="31"/>
      <c r="B284" s="23" t="s">
        <v>102</v>
      </c>
      <c r="C284" s="14">
        <v>992</v>
      </c>
      <c r="D284" s="25" t="s">
        <v>260</v>
      </c>
      <c r="E284" s="25" t="s">
        <v>206</v>
      </c>
      <c r="F284" s="25" t="s">
        <v>263</v>
      </c>
      <c r="G284" s="25" t="s">
        <v>216</v>
      </c>
      <c r="H284" s="15"/>
      <c r="I284" s="47">
        <v>14800</v>
      </c>
      <c r="J284" s="47">
        <v>14800</v>
      </c>
      <c r="K284" s="47">
        <v>14726</v>
      </c>
      <c r="L284" s="71">
        <f t="shared" si="21"/>
        <v>99.5</v>
      </c>
    </row>
    <row r="285" spans="1:12" ht="12.75" hidden="1">
      <c r="A285" s="31"/>
      <c r="B285" s="23" t="s">
        <v>103</v>
      </c>
      <c r="C285" s="14">
        <v>200</v>
      </c>
      <c r="D285" s="25"/>
      <c r="E285" s="25"/>
      <c r="F285" s="25"/>
      <c r="G285" s="25"/>
      <c r="H285" s="15"/>
      <c r="I285" s="47">
        <v>13000</v>
      </c>
      <c r="J285" s="47">
        <f t="shared" si="20"/>
        <v>13000</v>
      </c>
      <c r="K285" s="47">
        <v>3238</v>
      </c>
      <c r="L285" s="71">
        <f t="shared" si="21"/>
        <v>24.907692307692308</v>
      </c>
    </row>
    <row r="286" spans="1:12" ht="12.75" hidden="1">
      <c r="A286" s="31"/>
      <c r="B286" s="23" t="s">
        <v>104</v>
      </c>
      <c r="C286" s="14">
        <v>200</v>
      </c>
      <c r="D286" s="25"/>
      <c r="E286" s="25"/>
      <c r="F286" s="25"/>
      <c r="G286" s="25"/>
      <c r="H286" s="15"/>
      <c r="I286" s="47">
        <v>13000</v>
      </c>
      <c r="J286" s="47">
        <f t="shared" si="20"/>
        <v>13000</v>
      </c>
      <c r="K286" s="47">
        <v>3238</v>
      </c>
      <c r="L286" s="71">
        <f t="shared" si="21"/>
        <v>24.907692307692308</v>
      </c>
    </row>
    <row r="287" spans="1:12" ht="12.75" hidden="1">
      <c r="A287" s="31"/>
      <c r="B287" s="23" t="s">
        <v>84</v>
      </c>
      <c r="C287" s="14">
        <v>200</v>
      </c>
      <c r="D287" s="25"/>
      <c r="E287" s="25"/>
      <c r="F287" s="25"/>
      <c r="G287" s="25"/>
      <c r="H287" s="15"/>
      <c r="I287" s="47">
        <v>13000</v>
      </c>
      <c r="J287" s="47">
        <f t="shared" si="20"/>
        <v>13000</v>
      </c>
      <c r="K287" s="47">
        <v>3238</v>
      </c>
      <c r="L287" s="71">
        <f t="shared" si="21"/>
        <v>24.907692307692308</v>
      </c>
    </row>
    <row r="288" spans="1:12" ht="12.75" hidden="1">
      <c r="A288" s="31"/>
      <c r="B288" s="23" t="s">
        <v>105</v>
      </c>
      <c r="C288" s="14">
        <v>200</v>
      </c>
      <c r="D288" s="25"/>
      <c r="E288" s="25"/>
      <c r="F288" s="25"/>
      <c r="G288" s="25"/>
      <c r="H288" s="15"/>
      <c r="I288" s="47">
        <v>13000</v>
      </c>
      <c r="J288" s="47">
        <f t="shared" si="20"/>
        <v>13000</v>
      </c>
      <c r="K288" s="47">
        <v>3238</v>
      </c>
      <c r="L288" s="71">
        <f t="shared" si="21"/>
        <v>24.907692307692308</v>
      </c>
    </row>
    <row r="289" spans="1:12" ht="22.5" hidden="1">
      <c r="A289" s="31"/>
      <c r="B289" s="23" t="s">
        <v>164</v>
      </c>
      <c r="C289" s="14">
        <v>992</v>
      </c>
      <c r="D289" s="25" t="s">
        <v>260</v>
      </c>
      <c r="E289" s="25" t="s">
        <v>206</v>
      </c>
      <c r="F289" s="25" t="s">
        <v>266</v>
      </c>
      <c r="G289" s="25"/>
      <c r="H289" s="15"/>
      <c r="I289" s="47">
        <f>I290</f>
        <v>0</v>
      </c>
      <c r="J289" s="47">
        <f t="shared" si="20"/>
        <v>0</v>
      </c>
      <c r="K289" s="47" t="s">
        <v>90</v>
      </c>
      <c r="L289" s="71">
        <v>0</v>
      </c>
    </row>
    <row r="290" spans="1:12" ht="22.5" hidden="1">
      <c r="A290" s="31"/>
      <c r="B290" s="23" t="s">
        <v>92</v>
      </c>
      <c r="C290" s="14">
        <v>992</v>
      </c>
      <c r="D290" s="25" t="s">
        <v>260</v>
      </c>
      <c r="E290" s="25" t="s">
        <v>206</v>
      </c>
      <c r="F290" s="25" t="s">
        <v>266</v>
      </c>
      <c r="G290" s="25" t="s">
        <v>215</v>
      </c>
      <c r="H290" s="15"/>
      <c r="I290" s="47">
        <v>0</v>
      </c>
      <c r="J290" s="47">
        <f t="shared" si="20"/>
        <v>0</v>
      </c>
      <c r="K290" s="47" t="s">
        <v>90</v>
      </c>
      <c r="L290" s="71">
        <v>0</v>
      </c>
    </row>
    <row r="291" spans="1:12" ht="22.5" hidden="1">
      <c r="A291" s="31"/>
      <c r="B291" s="23" t="s">
        <v>93</v>
      </c>
      <c r="C291" s="14">
        <v>200</v>
      </c>
      <c r="D291" s="25"/>
      <c r="E291" s="25"/>
      <c r="F291" s="25"/>
      <c r="G291" s="25"/>
      <c r="H291" s="15"/>
      <c r="I291" s="47">
        <v>140460</v>
      </c>
      <c r="J291" s="47">
        <f t="shared" si="20"/>
        <v>140460</v>
      </c>
      <c r="K291" s="47" t="s">
        <v>90</v>
      </c>
      <c r="L291" s="71" t="e">
        <f t="shared" si="21"/>
        <v>#VALUE!</v>
      </c>
    </row>
    <row r="292" spans="1:12" ht="22.5" hidden="1">
      <c r="A292" s="31"/>
      <c r="B292" s="23" t="s">
        <v>94</v>
      </c>
      <c r="C292" s="14">
        <v>200</v>
      </c>
      <c r="D292" s="25"/>
      <c r="E292" s="25"/>
      <c r="F292" s="25"/>
      <c r="G292" s="25"/>
      <c r="H292" s="15"/>
      <c r="I292" s="47">
        <v>140460</v>
      </c>
      <c r="J292" s="47">
        <f t="shared" si="20"/>
        <v>140460</v>
      </c>
      <c r="K292" s="47" t="s">
        <v>90</v>
      </c>
      <c r="L292" s="71" t="e">
        <f t="shared" si="21"/>
        <v>#VALUE!</v>
      </c>
    </row>
    <row r="293" spans="1:12" ht="12.75" hidden="1">
      <c r="A293" s="31"/>
      <c r="B293" s="23" t="s">
        <v>100</v>
      </c>
      <c r="C293" s="14">
        <v>200</v>
      </c>
      <c r="D293" s="25"/>
      <c r="E293" s="25"/>
      <c r="F293" s="25"/>
      <c r="G293" s="25"/>
      <c r="H293" s="15"/>
      <c r="I293" s="47">
        <v>140460</v>
      </c>
      <c r="J293" s="47">
        <f t="shared" si="20"/>
        <v>140460</v>
      </c>
      <c r="K293" s="47" t="s">
        <v>90</v>
      </c>
      <c r="L293" s="71" t="e">
        <f t="shared" si="21"/>
        <v>#VALUE!</v>
      </c>
    </row>
    <row r="294" spans="1:12" ht="12.75" hidden="1">
      <c r="A294" s="31"/>
      <c r="B294" s="23" t="s">
        <v>140</v>
      </c>
      <c r="C294" s="14">
        <v>200</v>
      </c>
      <c r="D294" s="25"/>
      <c r="E294" s="25"/>
      <c r="F294" s="25"/>
      <c r="G294" s="25"/>
      <c r="H294" s="15"/>
      <c r="I294" s="47">
        <v>140460</v>
      </c>
      <c r="J294" s="47">
        <f t="shared" si="20"/>
        <v>140460</v>
      </c>
      <c r="K294" s="47" t="s">
        <v>90</v>
      </c>
      <c r="L294" s="71" t="e">
        <f t="shared" si="21"/>
        <v>#VALUE!</v>
      </c>
    </row>
    <row r="295" spans="1:12" ht="22.5" hidden="1">
      <c r="A295" s="31"/>
      <c r="B295" s="23" t="s">
        <v>165</v>
      </c>
      <c r="C295" s="14">
        <v>992</v>
      </c>
      <c r="D295" s="25" t="s">
        <v>260</v>
      </c>
      <c r="E295" s="25" t="s">
        <v>206</v>
      </c>
      <c r="F295" s="25" t="s">
        <v>267</v>
      </c>
      <c r="G295" s="25"/>
      <c r="H295" s="15"/>
      <c r="I295" s="47">
        <f>I296+I303</f>
        <v>137800</v>
      </c>
      <c r="J295" s="47">
        <f>J296+J303</f>
        <v>137800</v>
      </c>
      <c r="K295" s="47">
        <f>K296+K303</f>
        <v>136633.58000000002</v>
      </c>
      <c r="L295" s="71">
        <f t="shared" si="21"/>
        <v>99.15354136429609</v>
      </c>
    </row>
    <row r="296" spans="1:12" ht="45" hidden="1">
      <c r="A296" s="31"/>
      <c r="B296" s="23" t="s">
        <v>81</v>
      </c>
      <c r="C296" s="14">
        <v>992</v>
      </c>
      <c r="D296" s="25" t="s">
        <v>260</v>
      </c>
      <c r="E296" s="25" t="s">
        <v>206</v>
      </c>
      <c r="F296" s="25" t="s">
        <v>267</v>
      </c>
      <c r="G296" s="25" t="s">
        <v>214</v>
      </c>
      <c r="H296" s="15"/>
      <c r="I296" s="47">
        <v>47000</v>
      </c>
      <c r="J296" s="47">
        <f t="shared" si="20"/>
        <v>47000</v>
      </c>
      <c r="K296" s="47">
        <v>45903.58</v>
      </c>
      <c r="L296" s="71">
        <f t="shared" si="21"/>
        <v>97.6671914893617</v>
      </c>
    </row>
    <row r="297" spans="1:12" ht="12.75" hidden="1">
      <c r="A297" s="31"/>
      <c r="B297" s="23" t="s">
        <v>161</v>
      </c>
      <c r="C297" s="14">
        <v>200</v>
      </c>
      <c r="D297" s="25"/>
      <c r="E297" s="25"/>
      <c r="F297" s="25"/>
      <c r="G297" s="25"/>
      <c r="H297" s="15"/>
      <c r="I297" s="47">
        <v>47000</v>
      </c>
      <c r="J297" s="47">
        <f t="shared" si="20"/>
        <v>47000</v>
      </c>
      <c r="K297" s="47" t="s">
        <v>90</v>
      </c>
      <c r="L297" s="71" t="e">
        <f t="shared" si="21"/>
        <v>#VALUE!</v>
      </c>
    </row>
    <row r="298" spans="1:12" ht="12.75" hidden="1">
      <c r="A298" s="31"/>
      <c r="B298" s="23" t="s">
        <v>162</v>
      </c>
      <c r="C298" s="14">
        <v>200</v>
      </c>
      <c r="D298" s="25"/>
      <c r="E298" s="25"/>
      <c r="F298" s="25"/>
      <c r="G298" s="25"/>
      <c r="H298" s="15"/>
      <c r="I298" s="47">
        <v>47000</v>
      </c>
      <c r="J298" s="47">
        <f t="shared" si="20"/>
        <v>47000</v>
      </c>
      <c r="K298" s="47" t="s">
        <v>90</v>
      </c>
      <c r="L298" s="71" t="e">
        <f t="shared" si="21"/>
        <v>#VALUE!</v>
      </c>
    </row>
    <row r="299" spans="1:12" ht="12.75" hidden="1">
      <c r="A299" s="31"/>
      <c r="B299" s="23" t="s">
        <v>84</v>
      </c>
      <c r="C299" s="14">
        <v>200</v>
      </c>
      <c r="D299" s="25"/>
      <c r="E299" s="25"/>
      <c r="F299" s="25"/>
      <c r="G299" s="25"/>
      <c r="H299" s="15"/>
      <c r="I299" s="47">
        <v>47000</v>
      </c>
      <c r="J299" s="47">
        <f t="shared" si="20"/>
        <v>47000</v>
      </c>
      <c r="K299" s="47" t="s">
        <v>90</v>
      </c>
      <c r="L299" s="71" t="e">
        <f t="shared" si="21"/>
        <v>#VALUE!</v>
      </c>
    </row>
    <row r="300" spans="1:12" ht="12.75" hidden="1">
      <c r="A300" s="31"/>
      <c r="B300" s="23" t="s">
        <v>85</v>
      </c>
      <c r="C300" s="14">
        <v>200</v>
      </c>
      <c r="D300" s="25"/>
      <c r="E300" s="25"/>
      <c r="F300" s="25"/>
      <c r="G300" s="25"/>
      <c r="H300" s="15"/>
      <c r="I300" s="47">
        <v>47000</v>
      </c>
      <c r="J300" s="47">
        <f t="shared" si="20"/>
        <v>47000</v>
      </c>
      <c r="K300" s="47" t="s">
        <v>90</v>
      </c>
      <c r="L300" s="71" t="e">
        <f t="shared" si="21"/>
        <v>#VALUE!</v>
      </c>
    </row>
    <row r="301" spans="1:12" ht="12.75" hidden="1">
      <c r="A301" s="31"/>
      <c r="B301" s="23" t="s">
        <v>86</v>
      </c>
      <c r="C301" s="14">
        <v>200</v>
      </c>
      <c r="D301" s="25"/>
      <c r="E301" s="25"/>
      <c r="F301" s="25"/>
      <c r="G301" s="25"/>
      <c r="H301" s="15"/>
      <c r="I301" s="47">
        <v>36000</v>
      </c>
      <c r="J301" s="47">
        <f t="shared" si="20"/>
        <v>36000</v>
      </c>
      <c r="K301" s="47" t="s">
        <v>90</v>
      </c>
      <c r="L301" s="71" t="e">
        <f t="shared" si="21"/>
        <v>#VALUE!</v>
      </c>
    </row>
    <row r="302" spans="1:12" ht="12.75" hidden="1">
      <c r="A302" s="31"/>
      <c r="B302" s="23" t="s">
        <v>87</v>
      </c>
      <c r="C302" s="14">
        <v>200</v>
      </c>
      <c r="D302" s="25"/>
      <c r="E302" s="25"/>
      <c r="F302" s="25"/>
      <c r="G302" s="25"/>
      <c r="H302" s="15"/>
      <c r="I302" s="47">
        <v>11000</v>
      </c>
      <c r="J302" s="47">
        <f t="shared" si="20"/>
        <v>11000</v>
      </c>
      <c r="K302" s="47" t="s">
        <v>90</v>
      </c>
      <c r="L302" s="71" t="e">
        <f t="shared" si="21"/>
        <v>#VALUE!</v>
      </c>
    </row>
    <row r="303" spans="1:12" ht="22.5" hidden="1">
      <c r="A303" s="31"/>
      <c r="B303" s="23" t="s">
        <v>92</v>
      </c>
      <c r="C303" s="14">
        <v>992</v>
      </c>
      <c r="D303" s="25" t="s">
        <v>260</v>
      </c>
      <c r="E303" s="25" t="s">
        <v>206</v>
      </c>
      <c r="F303" s="25" t="s">
        <v>267</v>
      </c>
      <c r="G303" s="25" t="s">
        <v>215</v>
      </c>
      <c r="H303" s="15"/>
      <c r="I303" s="47">
        <v>90800</v>
      </c>
      <c r="J303" s="47">
        <v>90800</v>
      </c>
      <c r="K303" s="47">
        <v>90730</v>
      </c>
      <c r="L303" s="71">
        <f t="shared" si="21"/>
        <v>99.9229074889868</v>
      </c>
    </row>
    <row r="304" spans="1:12" ht="22.5" hidden="1">
      <c r="A304" s="31"/>
      <c r="B304" s="23" t="s">
        <v>93</v>
      </c>
      <c r="C304" s="14">
        <v>200</v>
      </c>
      <c r="D304" s="25"/>
      <c r="E304" s="25"/>
      <c r="F304" s="25"/>
      <c r="G304" s="25"/>
      <c r="H304" s="15"/>
      <c r="I304" s="47">
        <v>45500</v>
      </c>
      <c r="J304" s="47">
        <f t="shared" si="20"/>
        <v>45500</v>
      </c>
      <c r="K304" s="47">
        <v>19840</v>
      </c>
      <c r="L304" s="71">
        <f t="shared" si="21"/>
        <v>43.604395604395606</v>
      </c>
    </row>
    <row r="305" spans="1:12" ht="22.5" hidden="1">
      <c r="A305" s="31"/>
      <c r="B305" s="23" t="s">
        <v>94</v>
      </c>
      <c r="C305" s="14">
        <v>200</v>
      </c>
      <c r="D305" s="25"/>
      <c r="E305" s="25"/>
      <c r="F305" s="25"/>
      <c r="G305" s="25"/>
      <c r="H305" s="15"/>
      <c r="I305" s="47">
        <v>45500</v>
      </c>
      <c r="J305" s="47">
        <f t="shared" si="20"/>
        <v>45500</v>
      </c>
      <c r="K305" s="47">
        <v>19840</v>
      </c>
      <c r="L305" s="71">
        <f t="shared" si="21"/>
        <v>43.604395604395606</v>
      </c>
    </row>
    <row r="306" spans="1:12" ht="12.75" hidden="1">
      <c r="A306" s="31"/>
      <c r="B306" s="23" t="s">
        <v>100</v>
      </c>
      <c r="C306" s="14">
        <v>200</v>
      </c>
      <c r="D306" s="25"/>
      <c r="E306" s="25"/>
      <c r="F306" s="25"/>
      <c r="G306" s="25"/>
      <c r="H306" s="15"/>
      <c r="I306" s="47">
        <v>45500</v>
      </c>
      <c r="J306" s="47">
        <f t="shared" si="20"/>
        <v>45500</v>
      </c>
      <c r="K306" s="47">
        <v>19840</v>
      </c>
      <c r="L306" s="71">
        <f t="shared" si="21"/>
        <v>43.604395604395606</v>
      </c>
    </row>
    <row r="307" spans="1:12" ht="12.75" hidden="1">
      <c r="A307" s="31"/>
      <c r="B307" s="23" t="s">
        <v>140</v>
      </c>
      <c r="C307" s="14">
        <v>200</v>
      </c>
      <c r="D307" s="25"/>
      <c r="E307" s="25"/>
      <c r="F307" s="25"/>
      <c r="G307" s="25"/>
      <c r="H307" s="15"/>
      <c r="I307" s="47">
        <v>20000</v>
      </c>
      <c r="J307" s="47">
        <f t="shared" si="20"/>
        <v>20000</v>
      </c>
      <c r="K307" s="47">
        <v>19840</v>
      </c>
      <c r="L307" s="71">
        <f t="shared" si="21"/>
        <v>99.2</v>
      </c>
    </row>
    <row r="308" spans="1:12" ht="12.75" hidden="1">
      <c r="A308" s="31"/>
      <c r="B308" s="23" t="s">
        <v>101</v>
      </c>
      <c r="C308" s="14">
        <v>200</v>
      </c>
      <c r="D308" s="25"/>
      <c r="E308" s="25"/>
      <c r="F308" s="25"/>
      <c r="G308" s="25"/>
      <c r="H308" s="15"/>
      <c r="I308" s="47">
        <v>25500</v>
      </c>
      <c r="J308" s="47">
        <f t="shared" si="20"/>
        <v>25500</v>
      </c>
      <c r="K308" s="47" t="s">
        <v>90</v>
      </c>
      <c r="L308" s="71" t="e">
        <f t="shared" si="21"/>
        <v>#VALUE!</v>
      </c>
    </row>
    <row r="309" spans="1:12" ht="22.5" hidden="1">
      <c r="A309" s="31"/>
      <c r="B309" s="23" t="s">
        <v>166</v>
      </c>
      <c r="C309" s="14">
        <v>992</v>
      </c>
      <c r="D309" s="25" t="s">
        <v>260</v>
      </c>
      <c r="E309" s="25" t="s">
        <v>206</v>
      </c>
      <c r="F309" s="25" t="s">
        <v>268</v>
      </c>
      <c r="G309" s="25"/>
      <c r="H309" s="15"/>
      <c r="I309" s="47">
        <f>I310</f>
        <v>40000</v>
      </c>
      <c r="J309" s="47">
        <f t="shared" si="20"/>
        <v>40000</v>
      </c>
      <c r="K309" s="47">
        <f>K310</f>
        <v>40000</v>
      </c>
      <c r="L309" s="71">
        <f t="shared" si="21"/>
        <v>100</v>
      </c>
    </row>
    <row r="310" spans="1:12" ht="12.75" hidden="1">
      <c r="A310" s="31"/>
      <c r="B310" s="23" t="s">
        <v>112</v>
      </c>
      <c r="C310" s="14">
        <v>992</v>
      </c>
      <c r="D310" s="25" t="s">
        <v>260</v>
      </c>
      <c r="E310" s="25" t="s">
        <v>206</v>
      </c>
      <c r="F310" s="25" t="s">
        <v>268</v>
      </c>
      <c r="G310" s="25" t="s">
        <v>225</v>
      </c>
      <c r="H310" s="15"/>
      <c r="I310" s="47">
        <v>40000</v>
      </c>
      <c r="J310" s="47">
        <f t="shared" si="20"/>
        <v>40000</v>
      </c>
      <c r="K310" s="47">
        <v>40000</v>
      </c>
      <c r="L310" s="71">
        <f t="shared" si="21"/>
        <v>100</v>
      </c>
    </row>
    <row r="311" spans="1:12" ht="12.75" hidden="1">
      <c r="A311" s="31"/>
      <c r="B311" s="23" t="s">
        <v>113</v>
      </c>
      <c r="C311" s="14">
        <v>200</v>
      </c>
      <c r="D311" s="25"/>
      <c r="E311" s="25"/>
      <c r="F311" s="25"/>
      <c r="G311" s="25"/>
      <c r="H311" s="15"/>
      <c r="I311" s="47">
        <v>40000</v>
      </c>
      <c r="J311" s="47">
        <f t="shared" si="20"/>
        <v>40000</v>
      </c>
      <c r="K311" s="47" t="s">
        <v>90</v>
      </c>
      <c r="L311" s="71" t="e">
        <f t="shared" si="21"/>
        <v>#VALUE!</v>
      </c>
    </row>
    <row r="312" spans="1:12" ht="12.75" hidden="1">
      <c r="A312" s="31"/>
      <c r="B312" s="23" t="s">
        <v>84</v>
      </c>
      <c r="C312" s="14">
        <v>200</v>
      </c>
      <c r="D312" s="25"/>
      <c r="E312" s="25"/>
      <c r="F312" s="25"/>
      <c r="G312" s="25"/>
      <c r="H312" s="15"/>
      <c r="I312" s="47">
        <v>40000</v>
      </c>
      <c r="J312" s="47">
        <f t="shared" si="20"/>
        <v>40000</v>
      </c>
      <c r="K312" s="47" t="s">
        <v>90</v>
      </c>
      <c r="L312" s="71" t="e">
        <f t="shared" si="21"/>
        <v>#VALUE!</v>
      </c>
    </row>
    <row r="313" spans="1:12" ht="12.75" hidden="1">
      <c r="A313" s="31"/>
      <c r="B313" s="23" t="s">
        <v>116</v>
      </c>
      <c r="C313" s="14">
        <v>200</v>
      </c>
      <c r="D313" s="25"/>
      <c r="E313" s="25"/>
      <c r="F313" s="25"/>
      <c r="G313" s="25"/>
      <c r="H313" s="15"/>
      <c r="I313" s="47">
        <v>40000</v>
      </c>
      <c r="J313" s="47">
        <f t="shared" si="20"/>
        <v>40000</v>
      </c>
      <c r="K313" s="47" t="s">
        <v>90</v>
      </c>
      <c r="L313" s="71" t="e">
        <f t="shared" si="21"/>
        <v>#VALUE!</v>
      </c>
    </row>
    <row r="314" spans="1:12" ht="22.5" hidden="1">
      <c r="A314" s="31"/>
      <c r="B314" s="23" t="s">
        <v>118</v>
      </c>
      <c r="C314" s="14">
        <v>200</v>
      </c>
      <c r="D314" s="25"/>
      <c r="E314" s="25"/>
      <c r="F314" s="25"/>
      <c r="G314" s="25"/>
      <c r="H314" s="15"/>
      <c r="I314" s="47">
        <v>40000</v>
      </c>
      <c r="J314" s="47">
        <f t="shared" si="20"/>
        <v>40000</v>
      </c>
      <c r="K314" s="47" t="s">
        <v>90</v>
      </c>
      <c r="L314" s="71" t="e">
        <f t="shared" si="21"/>
        <v>#VALUE!</v>
      </c>
    </row>
    <row r="315" spans="1:12" ht="12.75" hidden="1">
      <c r="A315" s="31"/>
      <c r="B315" s="23" t="s">
        <v>167</v>
      </c>
      <c r="C315" s="14">
        <v>992</v>
      </c>
      <c r="D315" s="25" t="s">
        <v>260</v>
      </c>
      <c r="E315" s="25" t="s">
        <v>206</v>
      </c>
      <c r="F315" s="25" t="s">
        <v>269</v>
      </c>
      <c r="G315" s="25"/>
      <c r="H315" s="15"/>
      <c r="I315" s="47">
        <f>I316</f>
        <v>321635.26999999996</v>
      </c>
      <c r="J315" s="47">
        <f>J316</f>
        <v>321635.26999999996</v>
      </c>
      <c r="K315" s="47">
        <f>K316</f>
        <v>321635.26999999996</v>
      </c>
      <c r="L315" s="71">
        <f t="shared" si="21"/>
        <v>100</v>
      </c>
    </row>
    <row r="316" spans="1:12" ht="33.75" hidden="1">
      <c r="A316" s="31"/>
      <c r="B316" s="23" t="s">
        <v>160</v>
      </c>
      <c r="C316" s="14">
        <v>992</v>
      </c>
      <c r="D316" s="25" t="s">
        <v>260</v>
      </c>
      <c r="E316" s="25" t="s">
        <v>206</v>
      </c>
      <c r="F316" s="25" t="s">
        <v>270</v>
      </c>
      <c r="G316" s="25"/>
      <c r="H316" s="15"/>
      <c r="I316" s="47">
        <f>I317+I328</f>
        <v>321635.26999999996</v>
      </c>
      <c r="J316" s="47">
        <f>J317+J328</f>
        <v>321635.26999999996</v>
      </c>
      <c r="K316" s="47">
        <f>K317+K328</f>
        <v>321635.26999999996</v>
      </c>
      <c r="L316" s="71">
        <f t="shared" si="21"/>
        <v>100</v>
      </c>
    </row>
    <row r="317" spans="1:12" ht="45" hidden="1">
      <c r="A317" s="31"/>
      <c r="B317" s="23" t="s">
        <v>81</v>
      </c>
      <c r="C317" s="14">
        <v>992</v>
      </c>
      <c r="D317" s="25" t="s">
        <v>260</v>
      </c>
      <c r="E317" s="25" t="s">
        <v>206</v>
      </c>
      <c r="F317" s="25" t="s">
        <v>270</v>
      </c>
      <c r="G317" s="25" t="s">
        <v>214</v>
      </c>
      <c r="H317" s="15"/>
      <c r="I317" s="47">
        <v>276145.47</v>
      </c>
      <c r="J317" s="47">
        <f t="shared" si="20"/>
        <v>276145.47</v>
      </c>
      <c r="K317" s="47">
        <v>276145.47</v>
      </c>
      <c r="L317" s="71">
        <f t="shared" si="21"/>
        <v>100</v>
      </c>
    </row>
    <row r="318" spans="1:12" ht="12.75" hidden="1">
      <c r="A318" s="31"/>
      <c r="B318" s="23" t="s">
        <v>161</v>
      </c>
      <c r="C318" s="14">
        <v>200</v>
      </c>
      <c r="D318" s="25"/>
      <c r="E318" s="25"/>
      <c r="F318" s="25"/>
      <c r="G318" s="25"/>
      <c r="H318" s="15"/>
      <c r="I318" s="47">
        <v>672200</v>
      </c>
      <c r="J318" s="47">
        <f t="shared" si="20"/>
        <v>672200</v>
      </c>
      <c r="K318" s="47">
        <v>130918.82</v>
      </c>
      <c r="L318" s="71">
        <f t="shared" si="21"/>
        <v>19.476170782505207</v>
      </c>
    </row>
    <row r="319" spans="1:12" ht="12.75" hidden="1">
      <c r="A319" s="31"/>
      <c r="B319" s="23" t="s">
        <v>162</v>
      </c>
      <c r="C319" s="14">
        <v>200</v>
      </c>
      <c r="D319" s="25"/>
      <c r="E319" s="25"/>
      <c r="F319" s="25"/>
      <c r="G319" s="25"/>
      <c r="H319" s="15"/>
      <c r="I319" s="47">
        <v>667200</v>
      </c>
      <c r="J319" s="47">
        <f t="shared" si="20"/>
        <v>667200</v>
      </c>
      <c r="K319" s="47">
        <v>130918.82</v>
      </c>
      <c r="L319" s="71">
        <f t="shared" si="21"/>
        <v>19.622125299760192</v>
      </c>
    </row>
    <row r="320" spans="1:12" ht="12.75" hidden="1">
      <c r="A320" s="31"/>
      <c r="B320" s="23" t="s">
        <v>84</v>
      </c>
      <c r="C320" s="14">
        <v>200</v>
      </c>
      <c r="D320" s="25"/>
      <c r="E320" s="25"/>
      <c r="F320" s="25"/>
      <c r="G320" s="25"/>
      <c r="H320" s="15"/>
      <c r="I320" s="47">
        <v>667200</v>
      </c>
      <c r="J320" s="47">
        <f t="shared" si="20"/>
        <v>667200</v>
      </c>
      <c r="K320" s="47">
        <v>130918.82</v>
      </c>
      <c r="L320" s="71">
        <f t="shared" si="21"/>
        <v>19.622125299760192</v>
      </c>
    </row>
    <row r="321" spans="1:12" ht="12.75" hidden="1">
      <c r="A321" s="31"/>
      <c r="B321" s="23" t="s">
        <v>85</v>
      </c>
      <c r="C321" s="14">
        <v>200</v>
      </c>
      <c r="D321" s="25"/>
      <c r="E321" s="25"/>
      <c r="F321" s="25"/>
      <c r="G321" s="25"/>
      <c r="H321" s="15"/>
      <c r="I321" s="47">
        <v>667200</v>
      </c>
      <c r="J321" s="47">
        <f t="shared" si="20"/>
        <v>667200</v>
      </c>
      <c r="K321" s="47">
        <v>130918.82</v>
      </c>
      <c r="L321" s="71">
        <f t="shared" si="21"/>
        <v>19.622125299760192</v>
      </c>
    </row>
    <row r="322" spans="1:12" ht="12.75" hidden="1">
      <c r="A322" s="31"/>
      <c r="B322" s="23" t="s">
        <v>86</v>
      </c>
      <c r="C322" s="14">
        <v>200</v>
      </c>
      <c r="D322" s="25"/>
      <c r="E322" s="25"/>
      <c r="F322" s="25"/>
      <c r="G322" s="25"/>
      <c r="H322" s="15"/>
      <c r="I322" s="47">
        <v>512000</v>
      </c>
      <c r="J322" s="47">
        <f t="shared" si="20"/>
        <v>512000</v>
      </c>
      <c r="K322" s="47">
        <v>104151.81</v>
      </c>
      <c r="L322" s="71">
        <f t="shared" si="21"/>
        <v>20.342150390625</v>
      </c>
    </row>
    <row r="323" spans="1:12" ht="12.75" hidden="1">
      <c r="A323" s="31"/>
      <c r="B323" s="23" t="s">
        <v>87</v>
      </c>
      <c r="C323" s="14">
        <v>200</v>
      </c>
      <c r="D323" s="25"/>
      <c r="E323" s="25"/>
      <c r="F323" s="25"/>
      <c r="G323" s="25"/>
      <c r="H323" s="15"/>
      <c r="I323" s="47">
        <v>155200</v>
      </c>
      <c r="J323" s="47">
        <f t="shared" si="20"/>
        <v>155200</v>
      </c>
      <c r="K323" s="47">
        <v>26767.01</v>
      </c>
      <c r="L323" s="71">
        <f t="shared" si="21"/>
        <v>17.24678479381443</v>
      </c>
    </row>
    <row r="324" spans="1:12" ht="22.5" hidden="1">
      <c r="A324" s="31"/>
      <c r="B324" s="23" t="s">
        <v>163</v>
      </c>
      <c r="C324" s="14">
        <v>200</v>
      </c>
      <c r="D324" s="25"/>
      <c r="E324" s="25"/>
      <c r="F324" s="25"/>
      <c r="G324" s="25"/>
      <c r="H324" s="15"/>
      <c r="I324" s="47">
        <v>5000</v>
      </c>
      <c r="J324" s="47">
        <f aca="true" t="shared" si="22" ref="J324:J348">I324</f>
        <v>5000</v>
      </c>
      <c r="K324" s="47" t="s">
        <v>90</v>
      </c>
      <c r="L324" s="71" t="e">
        <f t="shared" si="21"/>
        <v>#VALUE!</v>
      </c>
    </row>
    <row r="325" spans="1:12" ht="12.75" hidden="1">
      <c r="A325" s="31"/>
      <c r="B325" s="23" t="s">
        <v>84</v>
      </c>
      <c r="C325" s="14">
        <v>200</v>
      </c>
      <c r="D325" s="25"/>
      <c r="E325" s="25"/>
      <c r="F325" s="25"/>
      <c r="G325" s="25"/>
      <c r="H325" s="15"/>
      <c r="I325" s="47">
        <v>5000</v>
      </c>
      <c r="J325" s="47">
        <f t="shared" si="22"/>
        <v>5000</v>
      </c>
      <c r="K325" s="47" t="s">
        <v>90</v>
      </c>
      <c r="L325" s="71" t="e">
        <f t="shared" si="21"/>
        <v>#VALUE!</v>
      </c>
    </row>
    <row r="326" spans="1:12" ht="12.75" hidden="1">
      <c r="A326" s="31"/>
      <c r="B326" s="23" t="s">
        <v>85</v>
      </c>
      <c r="C326" s="14">
        <v>200</v>
      </c>
      <c r="D326" s="25"/>
      <c r="E326" s="25"/>
      <c r="F326" s="25"/>
      <c r="G326" s="25"/>
      <c r="H326" s="15"/>
      <c r="I326" s="47">
        <v>5000</v>
      </c>
      <c r="J326" s="47">
        <f t="shared" si="22"/>
        <v>5000</v>
      </c>
      <c r="K326" s="47" t="s">
        <v>90</v>
      </c>
      <c r="L326" s="71" t="e">
        <f t="shared" si="21"/>
        <v>#VALUE!</v>
      </c>
    </row>
    <row r="327" spans="1:12" ht="12.75" hidden="1">
      <c r="A327" s="31"/>
      <c r="B327" s="23" t="s">
        <v>91</v>
      </c>
      <c r="C327" s="14">
        <v>200</v>
      </c>
      <c r="D327" s="25"/>
      <c r="E327" s="25"/>
      <c r="F327" s="25"/>
      <c r="G327" s="25"/>
      <c r="H327" s="15"/>
      <c r="I327" s="47">
        <v>5000</v>
      </c>
      <c r="J327" s="47">
        <f t="shared" si="22"/>
        <v>5000</v>
      </c>
      <c r="K327" s="47" t="s">
        <v>90</v>
      </c>
      <c r="L327" s="71" t="e">
        <f t="shared" si="21"/>
        <v>#VALUE!</v>
      </c>
    </row>
    <row r="328" spans="1:12" ht="22.5" hidden="1">
      <c r="A328" s="31"/>
      <c r="B328" s="23" t="s">
        <v>92</v>
      </c>
      <c r="C328" s="14">
        <v>992</v>
      </c>
      <c r="D328" s="25" t="s">
        <v>260</v>
      </c>
      <c r="E328" s="25" t="s">
        <v>206</v>
      </c>
      <c r="F328" s="25" t="s">
        <v>270</v>
      </c>
      <c r="G328" s="25" t="s">
        <v>215</v>
      </c>
      <c r="H328" s="15"/>
      <c r="I328" s="47">
        <v>45489.8</v>
      </c>
      <c r="J328" s="47">
        <f t="shared" si="22"/>
        <v>45489.8</v>
      </c>
      <c r="K328" s="47">
        <v>45489.8</v>
      </c>
      <c r="L328" s="71">
        <f t="shared" si="21"/>
        <v>100</v>
      </c>
    </row>
    <row r="329" spans="1:12" ht="22.5" hidden="1">
      <c r="A329" s="31"/>
      <c r="B329" s="23" t="s">
        <v>93</v>
      </c>
      <c r="C329" s="14">
        <v>200</v>
      </c>
      <c r="D329" s="25"/>
      <c r="E329" s="25"/>
      <c r="F329" s="25"/>
      <c r="G329" s="25"/>
      <c r="H329" s="15"/>
      <c r="I329" s="47">
        <v>149178.29</v>
      </c>
      <c r="J329" s="104">
        <f t="shared" si="22"/>
        <v>149178.29</v>
      </c>
      <c r="K329" s="47">
        <v>29539.75</v>
      </c>
      <c r="L329" s="105">
        <f t="shared" si="21"/>
        <v>19.801641378246124</v>
      </c>
    </row>
    <row r="330" spans="1:12" ht="22.5" hidden="1">
      <c r="A330" s="31"/>
      <c r="B330" s="23" t="s">
        <v>129</v>
      </c>
      <c r="C330" s="14">
        <v>200</v>
      </c>
      <c r="D330" s="25"/>
      <c r="E330" s="25"/>
      <c r="F330" s="25"/>
      <c r="G330" s="25"/>
      <c r="H330" s="15"/>
      <c r="I330" s="47">
        <v>44629</v>
      </c>
      <c r="J330" s="104">
        <f t="shared" si="22"/>
        <v>44629</v>
      </c>
      <c r="K330" s="47">
        <v>5965.4</v>
      </c>
      <c r="L330" s="105">
        <f t="shared" si="21"/>
        <v>13.366645006610051</v>
      </c>
    </row>
    <row r="331" spans="1:12" ht="12.75" hidden="1">
      <c r="A331" s="31"/>
      <c r="B331" s="23" t="s">
        <v>84</v>
      </c>
      <c r="C331" s="14">
        <v>200</v>
      </c>
      <c r="D331" s="25"/>
      <c r="E331" s="25"/>
      <c r="F331" s="25"/>
      <c r="G331" s="25"/>
      <c r="H331" s="15"/>
      <c r="I331" s="47">
        <v>44629</v>
      </c>
      <c r="J331" s="104">
        <f t="shared" si="22"/>
        <v>44629</v>
      </c>
      <c r="K331" s="47">
        <v>5965.4</v>
      </c>
      <c r="L331" s="105">
        <f t="shared" si="21"/>
        <v>13.366645006610051</v>
      </c>
    </row>
    <row r="332" spans="1:12" ht="12.75" hidden="1">
      <c r="A332" s="31"/>
      <c r="B332" s="23" t="s">
        <v>95</v>
      </c>
      <c r="C332" s="14">
        <v>200</v>
      </c>
      <c r="D332" s="25"/>
      <c r="E332" s="25"/>
      <c r="F332" s="25"/>
      <c r="G332" s="25"/>
      <c r="H332" s="15"/>
      <c r="I332" s="47">
        <v>44629</v>
      </c>
      <c r="J332" s="104">
        <f t="shared" si="22"/>
        <v>44629</v>
      </c>
      <c r="K332" s="47">
        <v>5965.4</v>
      </c>
      <c r="L332" s="105">
        <f t="shared" si="21"/>
        <v>13.366645006610051</v>
      </c>
    </row>
    <row r="333" spans="1:12" ht="12.75" hidden="1">
      <c r="A333" s="31"/>
      <c r="B333" s="23" t="s">
        <v>130</v>
      </c>
      <c r="C333" s="14">
        <v>200</v>
      </c>
      <c r="D333" s="25"/>
      <c r="E333" s="25"/>
      <c r="F333" s="25"/>
      <c r="G333" s="25"/>
      <c r="H333" s="15"/>
      <c r="I333" s="47">
        <v>35000</v>
      </c>
      <c r="J333" s="104">
        <f t="shared" si="22"/>
        <v>35000</v>
      </c>
      <c r="K333" s="47">
        <v>5965.4</v>
      </c>
      <c r="L333" s="105">
        <f t="shared" si="21"/>
        <v>17.043999999999997</v>
      </c>
    </row>
    <row r="334" spans="1:12" ht="12.75" hidden="1">
      <c r="A334" s="31"/>
      <c r="B334" s="23" t="s">
        <v>98</v>
      </c>
      <c r="C334" s="14">
        <v>200</v>
      </c>
      <c r="D334" s="25"/>
      <c r="E334" s="25"/>
      <c r="F334" s="25"/>
      <c r="G334" s="25"/>
      <c r="H334" s="15"/>
      <c r="I334" s="47">
        <v>5000</v>
      </c>
      <c r="J334" s="104">
        <f t="shared" si="22"/>
        <v>5000</v>
      </c>
      <c r="K334" s="47" t="s">
        <v>90</v>
      </c>
      <c r="L334" s="105" t="e">
        <f aca="true" t="shared" si="23" ref="L334:L357">(K334/J334)*100</f>
        <v>#VALUE!</v>
      </c>
    </row>
    <row r="335" spans="1:12" ht="12.75" hidden="1">
      <c r="A335" s="31"/>
      <c r="B335" s="23" t="s">
        <v>99</v>
      </c>
      <c r="C335" s="14">
        <v>200</v>
      </c>
      <c r="D335" s="25"/>
      <c r="E335" s="25"/>
      <c r="F335" s="25"/>
      <c r="G335" s="25"/>
      <c r="H335" s="15"/>
      <c r="I335" s="47">
        <v>4629</v>
      </c>
      <c r="J335" s="104">
        <f t="shared" si="22"/>
        <v>4629</v>
      </c>
      <c r="K335" s="47" t="s">
        <v>90</v>
      </c>
      <c r="L335" s="105" t="e">
        <f t="shared" si="23"/>
        <v>#VALUE!</v>
      </c>
    </row>
    <row r="336" spans="1:12" ht="22.5" hidden="1">
      <c r="A336" s="31"/>
      <c r="B336" s="23" t="s">
        <v>94</v>
      </c>
      <c r="C336" s="14">
        <v>200</v>
      </c>
      <c r="D336" s="25"/>
      <c r="E336" s="25"/>
      <c r="F336" s="25"/>
      <c r="G336" s="25"/>
      <c r="H336" s="15"/>
      <c r="I336" s="47">
        <v>104549.29</v>
      </c>
      <c r="J336" s="104">
        <f t="shared" si="22"/>
        <v>104549.29</v>
      </c>
      <c r="K336" s="47">
        <v>23574.35</v>
      </c>
      <c r="L336" s="105">
        <f t="shared" si="23"/>
        <v>22.54855102315855</v>
      </c>
    </row>
    <row r="337" spans="1:12" ht="12.75" hidden="1">
      <c r="A337" s="31"/>
      <c r="B337" s="23" t="s">
        <v>84</v>
      </c>
      <c r="C337" s="14">
        <v>200</v>
      </c>
      <c r="D337" s="25"/>
      <c r="E337" s="25"/>
      <c r="F337" s="25"/>
      <c r="G337" s="25"/>
      <c r="H337" s="15"/>
      <c r="I337" s="47">
        <v>100678.29</v>
      </c>
      <c r="J337" s="104">
        <f t="shared" si="22"/>
        <v>100678.29</v>
      </c>
      <c r="K337" s="47">
        <v>22703.35</v>
      </c>
      <c r="L337" s="105">
        <f t="shared" si="23"/>
        <v>22.55039293972911</v>
      </c>
    </row>
    <row r="338" spans="1:12" ht="12.75" hidden="1">
      <c r="A338" s="31"/>
      <c r="B338" s="23" t="s">
        <v>95</v>
      </c>
      <c r="C338" s="14">
        <v>200</v>
      </c>
      <c r="D338" s="25"/>
      <c r="E338" s="25"/>
      <c r="F338" s="25"/>
      <c r="G338" s="25"/>
      <c r="H338" s="15"/>
      <c r="I338" s="47">
        <v>100678.29</v>
      </c>
      <c r="J338" s="104">
        <f t="shared" si="22"/>
        <v>100678.29</v>
      </c>
      <c r="K338" s="47">
        <v>22703.35</v>
      </c>
      <c r="L338" s="105">
        <f t="shared" si="23"/>
        <v>22.55039293972911</v>
      </c>
    </row>
    <row r="339" spans="1:12" ht="12.75" hidden="1">
      <c r="A339" s="31"/>
      <c r="B339" s="23" t="s">
        <v>96</v>
      </c>
      <c r="C339" s="14">
        <v>200</v>
      </c>
      <c r="D339" s="25"/>
      <c r="E339" s="25"/>
      <c r="F339" s="25"/>
      <c r="G339" s="25"/>
      <c r="H339" s="15"/>
      <c r="I339" s="47">
        <v>2000</v>
      </c>
      <c r="J339" s="104">
        <f t="shared" si="22"/>
        <v>2000</v>
      </c>
      <c r="K339" s="47" t="s">
        <v>90</v>
      </c>
      <c r="L339" s="105" t="e">
        <f t="shared" si="23"/>
        <v>#VALUE!</v>
      </c>
    </row>
    <row r="340" spans="1:12" ht="12.75" hidden="1">
      <c r="A340" s="31"/>
      <c r="B340" s="23" t="s">
        <v>97</v>
      </c>
      <c r="C340" s="14">
        <v>200</v>
      </c>
      <c r="D340" s="25"/>
      <c r="E340" s="25"/>
      <c r="F340" s="25"/>
      <c r="G340" s="25"/>
      <c r="H340" s="15"/>
      <c r="I340" s="47">
        <v>56678.29</v>
      </c>
      <c r="J340" s="104">
        <f t="shared" si="22"/>
        <v>56678.29</v>
      </c>
      <c r="K340" s="47">
        <v>4580.62</v>
      </c>
      <c r="L340" s="105">
        <f t="shared" si="23"/>
        <v>8.081789341209836</v>
      </c>
    </row>
    <row r="341" spans="1:12" ht="12.75" hidden="1">
      <c r="A341" s="31"/>
      <c r="B341" s="23" t="s">
        <v>99</v>
      </c>
      <c r="C341" s="14">
        <v>200</v>
      </c>
      <c r="D341" s="25"/>
      <c r="E341" s="25"/>
      <c r="F341" s="25"/>
      <c r="G341" s="25"/>
      <c r="H341" s="15"/>
      <c r="I341" s="47">
        <v>42000</v>
      </c>
      <c r="J341" s="104">
        <f t="shared" si="22"/>
        <v>42000</v>
      </c>
      <c r="K341" s="47">
        <v>18122.73</v>
      </c>
      <c r="L341" s="105">
        <f t="shared" si="23"/>
        <v>43.14935714285714</v>
      </c>
    </row>
    <row r="342" spans="1:12" ht="12.75" hidden="1">
      <c r="A342" s="31"/>
      <c r="B342" s="23" t="s">
        <v>100</v>
      </c>
      <c r="C342" s="14">
        <v>200</v>
      </c>
      <c r="D342" s="25"/>
      <c r="E342" s="25"/>
      <c r="F342" s="25"/>
      <c r="G342" s="25"/>
      <c r="H342" s="15"/>
      <c r="I342" s="47">
        <v>3871</v>
      </c>
      <c r="J342" s="104">
        <f t="shared" si="22"/>
        <v>3871</v>
      </c>
      <c r="K342" s="47">
        <v>871</v>
      </c>
      <c r="L342" s="105">
        <f t="shared" si="23"/>
        <v>22.500645827951434</v>
      </c>
    </row>
    <row r="343" spans="1:12" ht="12.75" hidden="1">
      <c r="A343" s="31"/>
      <c r="B343" s="23" t="s">
        <v>140</v>
      </c>
      <c r="C343" s="14">
        <v>200</v>
      </c>
      <c r="D343" s="25"/>
      <c r="E343" s="25"/>
      <c r="F343" s="25"/>
      <c r="G343" s="25"/>
      <c r="H343" s="15"/>
      <c r="I343" s="47">
        <v>871</v>
      </c>
      <c r="J343" s="104">
        <f t="shared" si="22"/>
        <v>871</v>
      </c>
      <c r="K343" s="47">
        <v>871</v>
      </c>
      <c r="L343" s="105">
        <f t="shared" si="23"/>
        <v>100</v>
      </c>
    </row>
    <row r="344" spans="1:12" ht="12.75" hidden="1">
      <c r="A344" s="31"/>
      <c r="B344" s="23" t="s">
        <v>101</v>
      </c>
      <c r="C344" s="14">
        <v>200</v>
      </c>
      <c r="D344" s="25"/>
      <c r="E344" s="25"/>
      <c r="F344" s="25"/>
      <c r="G344" s="25"/>
      <c r="H344" s="15"/>
      <c r="I344" s="47">
        <v>3000</v>
      </c>
      <c r="J344" s="104">
        <f t="shared" si="22"/>
        <v>3000</v>
      </c>
      <c r="K344" s="47" t="s">
        <v>90</v>
      </c>
      <c r="L344" s="105" t="e">
        <f t="shared" si="23"/>
        <v>#VALUE!</v>
      </c>
    </row>
    <row r="345" spans="1:12" s="48" customFormat="1" ht="12.75">
      <c r="A345" s="75">
        <v>8</v>
      </c>
      <c r="B345" s="76" t="s">
        <v>168</v>
      </c>
      <c r="C345" s="77">
        <v>992</v>
      </c>
      <c r="D345" s="78" t="s">
        <v>217</v>
      </c>
      <c r="E345" s="78"/>
      <c r="F345" s="78"/>
      <c r="G345" s="78"/>
      <c r="H345" s="79"/>
      <c r="I345" s="104">
        <f>I346</f>
        <v>100500</v>
      </c>
      <c r="J345" s="104">
        <f t="shared" si="22"/>
        <v>100500</v>
      </c>
      <c r="K345" s="104">
        <f>K346</f>
        <v>100500</v>
      </c>
      <c r="L345" s="105">
        <f t="shared" si="23"/>
        <v>100</v>
      </c>
    </row>
    <row r="346" spans="1:12" ht="13.5" thickBot="1">
      <c r="A346" s="31"/>
      <c r="B346" s="23" t="s">
        <v>169</v>
      </c>
      <c r="C346" s="14">
        <v>992</v>
      </c>
      <c r="D346" s="25" t="s">
        <v>217</v>
      </c>
      <c r="E346" s="25" t="s">
        <v>211</v>
      </c>
      <c r="F346" s="25"/>
      <c r="G346" s="25"/>
      <c r="H346" s="15"/>
      <c r="I346" s="47">
        <f>I347</f>
        <v>100500</v>
      </c>
      <c r="J346" s="47">
        <f t="shared" si="22"/>
        <v>100500</v>
      </c>
      <c r="K346" s="47">
        <f>K347</f>
        <v>100500</v>
      </c>
      <c r="L346" s="71">
        <f t="shared" si="23"/>
        <v>100</v>
      </c>
    </row>
    <row r="347" spans="1:12" ht="28.5" customHeight="1" hidden="1">
      <c r="A347" s="31"/>
      <c r="B347" s="23" t="s">
        <v>290</v>
      </c>
      <c r="C347" s="14">
        <v>992</v>
      </c>
      <c r="D347" s="25" t="s">
        <v>217</v>
      </c>
      <c r="E347" s="25" t="s">
        <v>211</v>
      </c>
      <c r="F347" s="25" t="s">
        <v>271</v>
      </c>
      <c r="G347" s="25"/>
      <c r="H347" s="15"/>
      <c r="I347" s="47">
        <f>I348</f>
        <v>100500</v>
      </c>
      <c r="J347" s="47">
        <f t="shared" si="22"/>
        <v>100500</v>
      </c>
      <c r="K347" s="47">
        <f>K348</f>
        <v>100500</v>
      </c>
      <c r="L347" s="71">
        <f t="shared" si="23"/>
        <v>100</v>
      </c>
    </row>
    <row r="348" spans="1:12" ht="12.75" hidden="1">
      <c r="A348" s="31"/>
      <c r="B348" s="23" t="s">
        <v>79</v>
      </c>
      <c r="C348" s="14">
        <v>992</v>
      </c>
      <c r="D348" s="25" t="s">
        <v>217</v>
      </c>
      <c r="E348" s="25" t="s">
        <v>211</v>
      </c>
      <c r="F348" s="25" t="s">
        <v>272</v>
      </c>
      <c r="G348" s="25"/>
      <c r="H348" s="15"/>
      <c r="I348" s="47">
        <f>I349</f>
        <v>100500</v>
      </c>
      <c r="J348" s="47">
        <f t="shared" si="22"/>
        <v>100500</v>
      </c>
      <c r="K348" s="47">
        <f>K349</f>
        <v>100500</v>
      </c>
      <c r="L348" s="71">
        <f t="shared" si="23"/>
        <v>100</v>
      </c>
    </row>
    <row r="349" spans="1:12" ht="22.5" hidden="1">
      <c r="A349" s="31"/>
      <c r="B349" s="23" t="s">
        <v>170</v>
      </c>
      <c r="C349" s="14">
        <v>992</v>
      </c>
      <c r="D349" s="25" t="s">
        <v>217</v>
      </c>
      <c r="E349" s="25" t="s">
        <v>211</v>
      </c>
      <c r="F349" s="25" t="s">
        <v>273</v>
      </c>
      <c r="G349" s="25"/>
      <c r="H349" s="15"/>
      <c r="I349" s="47">
        <f>I350+I357</f>
        <v>100500</v>
      </c>
      <c r="J349" s="47">
        <f>J350+J357</f>
        <v>100500</v>
      </c>
      <c r="K349" s="47">
        <f>K350+K357</f>
        <v>100500</v>
      </c>
      <c r="L349" s="71">
        <f t="shared" si="23"/>
        <v>100</v>
      </c>
    </row>
    <row r="350" spans="1:12" ht="45" hidden="1">
      <c r="A350" s="31"/>
      <c r="B350" s="23" t="s">
        <v>81</v>
      </c>
      <c r="C350" s="14">
        <v>992</v>
      </c>
      <c r="D350" s="25" t="s">
        <v>217</v>
      </c>
      <c r="E350" s="25" t="s">
        <v>211</v>
      </c>
      <c r="F350" s="25" t="s">
        <v>273</v>
      </c>
      <c r="G350" s="25" t="s">
        <v>214</v>
      </c>
      <c r="H350" s="15"/>
      <c r="I350" s="47">
        <v>97800</v>
      </c>
      <c r="J350" s="47">
        <v>97800</v>
      </c>
      <c r="K350" s="47">
        <v>97800</v>
      </c>
      <c r="L350" s="71">
        <f t="shared" si="23"/>
        <v>100</v>
      </c>
    </row>
    <row r="351" spans="1:12" ht="22.5" hidden="1">
      <c r="A351" s="31"/>
      <c r="B351" s="23" t="s">
        <v>82</v>
      </c>
      <c r="C351" s="14">
        <v>200</v>
      </c>
      <c r="D351" s="25"/>
      <c r="E351" s="25"/>
      <c r="F351" s="25"/>
      <c r="G351" s="25"/>
      <c r="H351" s="15"/>
      <c r="I351" s="47">
        <v>95500</v>
      </c>
      <c r="J351" s="47">
        <f aca="true" t="shared" si="24" ref="J351:J356">I351</f>
        <v>95500</v>
      </c>
      <c r="K351" s="47">
        <v>18282.85</v>
      </c>
      <c r="L351" s="71">
        <f t="shared" si="23"/>
        <v>19.14434554973822</v>
      </c>
    </row>
    <row r="352" spans="1:12" ht="22.5" hidden="1">
      <c r="A352" s="31"/>
      <c r="B352" s="23" t="s">
        <v>83</v>
      </c>
      <c r="C352" s="14">
        <v>200</v>
      </c>
      <c r="D352" s="25"/>
      <c r="E352" s="25"/>
      <c r="F352" s="25"/>
      <c r="G352" s="25"/>
      <c r="H352" s="15"/>
      <c r="I352" s="47">
        <v>95500</v>
      </c>
      <c r="J352" s="47">
        <f t="shared" si="24"/>
        <v>95500</v>
      </c>
      <c r="K352" s="47">
        <v>18282.85</v>
      </c>
      <c r="L352" s="71">
        <f t="shared" si="23"/>
        <v>19.14434554973822</v>
      </c>
    </row>
    <row r="353" spans="1:12" ht="12.75" hidden="1">
      <c r="A353" s="31"/>
      <c r="B353" s="23" t="s">
        <v>84</v>
      </c>
      <c r="C353" s="14">
        <v>200</v>
      </c>
      <c r="D353" s="25"/>
      <c r="E353" s="25"/>
      <c r="F353" s="25"/>
      <c r="G353" s="25"/>
      <c r="H353" s="15"/>
      <c r="I353" s="47">
        <v>95500</v>
      </c>
      <c r="J353" s="47">
        <f t="shared" si="24"/>
        <v>95500</v>
      </c>
      <c r="K353" s="47">
        <v>18282.85</v>
      </c>
      <c r="L353" s="71">
        <f t="shared" si="23"/>
        <v>19.14434554973822</v>
      </c>
    </row>
    <row r="354" spans="1:12" ht="12.75" hidden="1">
      <c r="A354" s="31"/>
      <c r="B354" s="23" t="s">
        <v>85</v>
      </c>
      <c r="C354" s="14">
        <v>200</v>
      </c>
      <c r="D354" s="25"/>
      <c r="E354" s="25"/>
      <c r="F354" s="25"/>
      <c r="G354" s="25"/>
      <c r="H354" s="15"/>
      <c r="I354" s="47">
        <v>95500</v>
      </c>
      <c r="J354" s="47">
        <f t="shared" si="24"/>
        <v>95500</v>
      </c>
      <c r="K354" s="47">
        <v>18282.85</v>
      </c>
      <c r="L354" s="71">
        <f t="shared" si="23"/>
        <v>19.14434554973822</v>
      </c>
    </row>
    <row r="355" spans="1:12" ht="12.75" hidden="1">
      <c r="A355" s="31"/>
      <c r="B355" s="23" t="s">
        <v>86</v>
      </c>
      <c r="C355" s="14">
        <v>200</v>
      </c>
      <c r="D355" s="25"/>
      <c r="E355" s="25"/>
      <c r="F355" s="25"/>
      <c r="G355" s="25"/>
      <c r="H355" s="15"/>
      <c r="I355" s="47">
        <v>73300</v>
      </c>
      <c r="J355" s="47">
        <f t="shared" si="24"/>
        <v>73300</v>
      </c>
      <c r="K355" s="47">
        <v>14680</v>
      </c>
      <c r="L355" s="71">
        <f t="shared" si="23"/>
        <v>20.027285129604365</v>
      </c>
    </row>
    <row r="356" spans="1:12" ht="12.75" hidden="1">
      <c r="A356" s="31"/>
      <c r="B356" s="23" t="s">
        <v>87</v>
      </c>
      <c r="C356" s="14">
        <v>200</v>
      </c>
      <c r="D356" s="25"/>
      <c r="E356" s="25"/>
      <c r="F356" s="25"/>
      <c r="G356" s="25"/>
      <c r="H356" s="15"/>
      <c r="I356" s="47">
        <v>22200</v>
      </c>
      <c r="J356" s="47">
        <f t="shared" si="24"/>
        <v>22200</v>
      </c>
      <c r="K356" s="47">
        <v>3602.85</v>
      </c>
      <c r="L356" s="71">
        <f t="shared" si="23"/>
        <v>16.229054054054053</v>
      </c>
    </row>
    <row r="357" spans="1:12" ht="23.25" hidden="1" thickBot="1">
      <c r="A357" s="31"/>
      <c r="B357" s="23" t="s">
        <v>92</v>
      </c>
      <c r="C357" s="14">
        <v>992</v>
      </c>
      <c r="D357" s="25" t="s">
        <v>217</v>
      </c>
      <c r="E357" s="25" t="s">
        <v>211</v>
      </c>
      <c r="F357" s="25" t="s">
        <v>273</v>
      </c>
      <c r="G357" s="25" t="s">
        <v>215</v>
      </c>
      <c r="H357" s="15"/>
      <c r="I357" s="47">
        <v>2700</v>
      </c>
      <c r="J357" s="47">
        <v>2700</v>
      </c>
      <c r="K357" s="47">
        <v>2700</v>
      </c>
      <c r="L357" s="71">
        <f t="shared" si="23"/>
        <v>100</v>
      </c>
    </row>
    <row r="358" spans="1:12" ht="23.25" hidden="1" thickBot="1">
      <c r="A358" s="31"/>
      <c r="B358" s="8" t="s">
        <v>93</v>
      </c>
      <c r="C358" s="2">
        <v>200</v>
      </c>
      <c r="D358" s="9"/>
      <c r="E358" s="9"/>
      <c r="F358" s="9"/>
      <c r="G358" s="9"/>
      <c r="H358" s="3" t="s">
        <v>171</v>
      </c>
      <c r="I358" s="106">
        <v>18000</v>
      </c>
      <c r="J358" s="106"/>
      <c r="K358" s="106" t="s">
        <v>90</v>
      </c>
      <c r="L358" s="107">
        <v>18000</v>
      </c>
    </row>
    <row r="359" spans="1:12" ht="23.25" hidden="1" thickBot="1">
      <c r="A359" s="31"/>
      <c r="B359" s="8" t="s">
        <v>94</v>
      </c>
      <c r="C359" s="2">
        <v>200</v>
      </c>
      <c r="D359" s="9"/>
      <c r="E359" s="9"/>
      <c r="F359" s="9"/>
      <c r="G359" s="9"/>
      <c r="H359" s="3" t="s">
        <v>172</v>
      </c>
      <c r="I359" s="106">
        <v>18000</v>
      </c>
      <c r="J359" s="106"/>
      <c r="K359" s="106" t="s">
        <v>90</v>
      </c>
      <c r="L359" s="107">
        <v>18000</v>
      </c>
    </row>
    <row r="360" spans="1:12" ht="13.5" hidden="1" thickBot="1">
      <c r="A360" s="31"/>
      <c r="B360" s="8" t="s">
        <v>84</v>
      </c>
      <c r="C360" s="2">
        <v>200</v>
      </c>
      <c r="D360" s="9"/>
      <c r="E360" s="9"/>
      <c r="F360" s="9"/>
      <c r="G360" s="9"/>
      <c r="H360" s="3" t="s">
        <v>173</v>
      </c>
      <c r="I360" s="106">
        <v>15000</v>
      </c>
      <c r="J360" s="106"/>
      <c r="K360" s="106" t="s">
        <v>90</v>
      </c>
      <c r="L360" s="107">
        <v>15000</v>
      </c>
    </row>
    <row r="361" spans="1:12" ht="13.5" hidden="1" thickBot="1">
      <c r="A361" s="31"/>
      <c r="B361" s="8" t="s">
        <v>95</v>
      </c>
      <c r="C361" s="2">
        <v>200</v>
      </c>
      <c r="D361" s="9"/>
      <c r="E361" s="9"/>
      <c r="F361" s="9"/>
      <c r="G361" s="9"/>
      <c r="H361" s="3" t="s">
        <v>174</v>
      </c>
      <c r="I361" s="106">
        <v>14000</v>
      </c>
      <c r="J361" s="106"/>
      <c r="K361" s="106" t="s">
        <v>90</v>
      </c>
      <c r="L361" s="107">
        <v>14000</v>
      </c>
    </row>
    <row r="362" spans="1:12" ht="13.5" hidden="1" thickBot="1">
      <c r="A362" s="31"/>
      <c r="B362" s="8" t="s">
        <v>96</v>
      </c>
      <c r="C362" s="2">
        <v>200</v>
      </c>
      <c r="D362" s="9"/>
      <c r="E362" s="9"/>
      <c r="F362" s="9"/>
      <c r="G362" s="9"/>
      <c r="H362" s="3" t="s">
        <v>175</v>
      </c>
      <c r="I362" s="106">
        <v>14000</v>
      </c>
      <c r="J362" s="106"/>
      <c r="K362" s="106" t="s">
        <v>90</v>
      </c>
      <c r="L362" s="107">
        <v>14000</v>
      </c>
    </row>
    <row r="363" spans="1:12" ht="13.5" hidden="1" thickBot="1">
      <c r="A363" s="31"/>
      <c r="B363" s="8" t="s">
        <v>105</v>
      </c>
      <c r="C363" s="2">
        <v>200</v>
      </c>
      <c r="D363" s="9"/>
      <c r="E363" s="9"/>
      <c r="F363" s="9"/>
      <c r="G363" s="9"/>
      <c r="H363" s="3" t="s">
        <v>176</v>
      </c>
      <c r="I363" s="106">
        <v>1000</v>
      </c>
      <c r="J363" s="4"/>
      <c r="K363" s="4" t="s">
        <v>90</v>
      </c>
      <c r="L363" s="5">
        <v>1000</v>
      </c>
    </row>
    <row r="364" spans="1:12" ht="13.5" hidden="1" thickBot="1">
      <c r="A364" s="31"/>
      <c r="B364" s="8" t="s">
        <v>100</v>
      </c>
      <c r="C364" s="2">
        <v>200</v>
      </c>
      <c r="D364" s="9"/>
      <c r="E364" s="9"/>
      <c r="F364" s="9"/>
      <c r="G364" s="9"/>
      <c r="H364" s="3" t="s">
        <v>177</v>
      </c>
      <c r="I364" s="106">
        <v>3000</v>
      </c>
      <c r="J364" s="4"/>
      <c r="K364" s="4" t="s">
        <v>90</v>
      </c>
      <c r="L364" s="5">
        <v>3000</v>
      </c>
    </row>
    <row r="365" spans="1:12" ht="13.5" hidden="1" thickBot="1">
      <c r="A365" s="31"/>
      <c r="B365" s="8" t="s">
        <v>140</v>
      </c>
      <c r="C365" s="2">
        <v>200</v>
      </c>
      <c r="D365" s="9"/>
      <c r="E365" s="9"/>
      <c r="F365" s="9"/>
      <c r="G365" s="9"/>
      <c r="H365" s="3" t="s">
        <v>178</v>
      </c>
      <c r="I365" s="106">
        <v>3000</v>
      </c>
      <c r="J365" s="4"/>
      <c r="K365" s="4" t="s">
        <v>90</v>
      </c>
      <c r="L365" s="5">
        <v>3000</v>
      </c>
    </row>
    <row r="366" spans="1:12" ht="13.5" hidden="1" thickBot="1">
      <c r="A366" s="138"/>
      <c r="B366" s="8" t="s">
        <v>179</v>
      </c>
      <c r="C366" s="2">
        <v>450</v>
      </c>
      <c r="D366" s="9"/>
      <c r="E366" s="9"/>
      <c r="F366" s="9"/>
      <c r="G366" s="9"/>
      <c r="H366" s="3" t="s">
        <v>5</v>
      </c>
      <c r="I366" s="106">
        <v>-804977.21</v>
      </c>
      <c r="J366" s="4"/>
      <c r="K366" s="4">
        <v>-158667.35</v>
      </c>
      <c r="L366" s="5" t="s">
        <v>90</v>
      </c>
    </row>
    <row r="367" spans="1:12" ht="12.75">
      <c r="A367" s="139"/>
      <c r="B367" s="1"/>
      <c r="C367" s="6"/>
      <c r="D367" s="6"/>
      <c r="E367" s="6"/>
      <c r="F367" s="6"/>
      <c r="G367" s="6"/>
      <c r="H367" s="6"/>
      <c r="I367" s="108"/>
      <c r="J367" s="7"/>
      <c r="K367" s="7"/>
      <c r="L367" s="7"/>
    </row>
    <row r="368" spans="2:12" ht="12.75" customHeight="1">
      <c r="B368" s="169" t="s">
        <v>281</v>
      </c>
      <c r="K368" s="162" t="s">
        <v>387</v>
      </c>
      <c r="L368" s="162"/>
    </row>
    <row r="369" spans="2:12" ht="12.75" customHeight="1">
      <c r="B369" s="163"/>
      <c r="K369" s="162"/>
      <c r="L369" s="162"/>
    </row>
    <row r="371" spans="2:12" ht="12.75">
      <c r="B371" s="162"/>
      <c r="K371" s="162"/>
      <c r="L371" s="162"/>
    </row>
    <row r="372" spans="2:12" ht="12.75">
      <c r="B372" s="162"/>
      <c r="K372" s="162"/>
      <c r="L372" s="162"/>
    </row>
  </sheetData>
  <sheetProtection/>
  <mergeCells count="9">
    <mergeCell ref="B371:B372"/>
    <mergeCell ref="K368:L369"/>
    <mergeCell ref="K371:L372"/>
    <mergeCell ref="A1:L1"/>
    <mergeCell ref="A2:L2"/>
    <mergeCell ref="A3:L3"/>
    <mergeCell ref="A4:L4"/>
    <mergeCell ref="B6:L6"/>
    <mergeCell ref="B368:B36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view="pageBreakPreview" zoomScale="87" zoomScaleSheetLayoutView="87" zoomScalePageLayoutView="0" workbookViewId="0" topLeftCell="A1">
      <selection activeCell="J8" sqref="J8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4.421875" style="0" hidden="1" customWidth="1"/>
    <col min="4" max="4" width="4.57421875" style="0" hidden="1" customWidth="1"/>
    <col min="5" max="5" width="3.8515625" style="0" hidden="1" customWidth="1"/>
    <col min="6" max="6" width="9.57421875" style="0" customWidth="1"/>
    <col min="7" max="7" width="3.8515625" style="0" customWidth="1"/>
    <col min="8" max="8" width="20.140625" style="0" hidden="1" customWidth="1"/>
    <col min="9" max="9" width="13.57421875" style="48" customWidth="1"/>
    <col min="10" max="10" width="13.57421875" style="0" customWidth="1"/>
    <col min="11" max="11" width="12.8515625" style="0" customWidth="1"/>
    <col min="12" max="12" width="9.140625" style="0" customWidth="1"/>
  </cols>
  <sheetData>
    <row r="1" spans="1:12" ht="13.5" customHeight="1">
      <c r="A1" s="161" t="s">
        <v>298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5">
      <c r="A2" s="161" t="s">
        <v>292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">
      <c r="A3" s="161" t="s">
        <v>293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5">
      <c r="A4" s="161" t="s">
        <v>395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6" spans="2:12" ht="41.25" customHeight="1">
      <c r="B6" s="158" t="s">
        <v>297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2:12" ht="12.75">
      <c r="B7" s="10"/>
      <c r="C7" s="21"/>
      <c r="D7" s="21"/>
      <c r="E7" s="21"/>
      <c r="F7" s="21"/>
      <c r="G7" s="21"/>
      <c r="H7" s="21"/>
      <c r="I7" s="109"/>
      <c r="J7" s="21"/>
      <c r="K7" s="21"/>
      <c r="L7" s="80" t="s">
        <v>294</v>
      </c>
    </row>
    <row r="8" spans="1:12" ht="115.5" customHeight="1">
      <c r="A8" s="30" t="s">
        <v>200</v>
      </c>
      <c r="B8" s="22" t="s">
        <v>0</v>
      </c>
      <c r="C8" s="11" t="s">
        <v>201</v>
      </c>
      <c r="D8" s="11" t="s">
        <v>202</v>
      </c>
      <c r="E8" s="11" t="s">
        <v>203</v>
      </c>
      <c r="F8" s="11" t="s">
        <v>204</v>
      </c>
      <c r="G8" s="11" t="s">
        <v>205</v>
      </c>
      <c r="H8" s="11" t="s">
        <v>76</v>
      </c>
      <c r="I8" s="110" t="s">
        <v>383</v>
      </c>
      <c r="J8" s="11" t="s">
        <v>276</v>
      </c>
      <c r="K8" s="11" t="s">
        <v>199</v>
      </c>
      <c r="L8" s="11" t="s">
        <v>277</v>
      </c>
    </row>
    <row r="9" spans="1:12" ht="13.5" thickBot="1">
      <c r="A9" s="92">
        <v>1</v>
      </c>
      <c r="B9" s="22">
        <v>2</v>
      </c>
      <c r="C9" s="12">
        <v>3</v>
      </c>
      <c r="D9" s="12">
        <v>4</v>
      </c>
      <c r="E9" s="12">
        <v>5</v>
      </c>
      <c r="F9" s="12">
        <v>3</v>
      </c>
      <c r="G9" s="12">
        <v>4</v>
      </c>
      <c r="H9" s="12" t="s">
        <v>4</v>
      </c>
      <c r="I9" s="111">
        <v>5</v>
      </c>
      <c r="J9" s="12">
        <v>6</v>
      </c>
      <c r="K9" s="12">
        <v>7</v>
      </c>
      <c r="L9" s="12">
        <v>8</v>
      </c>
    </row>
    <row r="10" spans="1:12" ht="24" customHeight="1">
      <c r="A10" s="31"/>
      <c r="B10" s="33" t="s">
        <v>300</v>
      </c>
      <c r="C10" s="34"/>
      <c r="D10" s="35"/>
      <c r="E10" s="35"/>
      <c r="F10" s="35"/>
      <c r="G10" s="35"/>
      <c r="H10" s="36"/>
      <c r="I10" s="114">
        <f>I11+I32+I57+I81+I91+I102+I123+I131+I171+I190+I194</f>
        <v>10806604.889999999</v>
      </c>
      <c r="J10" s="114">
        <f>J11+J32+J57+J81+J91+J102+J123+J131+J171+J190+J194</f>
        <v>10806604.889999999</v>
      </c>
      <c r="K10" s="114">
        <f>K11+K32+K57+K81+K91+K102+K123+K131+K171+K190+K194</f>
        <v>10383382.459999999</v>
      </c>
      <c r="L10" s="113">
        <f>(K10/J10)*100</f>
        <v>96.0836688829844</v>
      </c>
    </row>
    <row r="11" spans="1:12" ht="38.25">
      <c r="A11" s="129" t="s">
        <v>313</v>
      </c>
      <c r="B11" s="115" t="s">
        <v>302</v>
      </c>
      <c r="C11" s="116" t="s">
        <v>226</v>
      </c>
      <c r="D11" s="117"/>
      <c r="E11" s="117"/>
      <c r="F11" s="118" t="s">
        <v>305</v>
      </c>
      <c r="G11" s="117"/>
      <c r="H11" s="119"/>
      <c r="I11" s="114">
        <f>I12+I22</f>
        <v>3503182.5100000002</v>
      </c>
      <c r="J11" s="114">
        <f>J12+J22</f>
        <v>3503182.5100000002</v>
      </c>
      <c r="K11" s="114">
        <f>K12+K22</f>
        <v>3256305.62</v>
      </c>
      <c r="L11" s="113">
        <f aca="true" t="shared" si="0" ref="L11:L74">(K11/J11)*100</f>
        <v>92.95278252573829</v>
      </c>
    </row>
    <row r="12" spans="1:12" ht="22.5">
      <c r="A12" s="130"/>
      <c r="B12" s="85" t="s">
        <v>159</v>
      </c>
      <c r="C12" s="27" t="s">
        <v>226</v>
      </c>
      <c r="D12" s="28" t="s">
        <v>206</v>
      </c>
      <c r="E12" s="28"/>
      <c r="F12" s="90" t="s">
        <v>306</v>
      </c>
      <c r="G12" s="28"/>
      <c r="H12" s="29"/>
      <c r="I12" s="47">
        <f>I13+I17+I20</f>
        <v>3181547.24</v>
      </c>
      <c r="J12" s="47">
        <f>J13+J17+J20</f>
        <v>3181547.24</v>
      </c>
      <c r="K12" s="47">
        <f>K13+K17+K20</f>
        <v>2934670.35</v>
      </c>
      <c r="L12" s="71">
        <f t="shared" si="0"/>
        <v>92.2403512700946</v>
      </c>
    </row>
    <row r="13" spans="1:12" ht="38.25" customHeight="1">
      <c r="A13" s="30"/>
      <c r="B13" s="85" t="s">
        <v>303</v>
      </c>
      <c r="C13" s="24" t="s">
        <v>226</v>
      </c>
      <c r="D13" s="25" t="s">
        <v>206</v>
      </c>
      <c r="E13" s="25" t="s">
        <v>213</v>
      </c>
      <c r="F13" s="90" t="s">
        <v>307</v>
      </c>
      <c r="G13" s="25"/>
      <c r="H13" s="15"/>
      <c r="I13" s="47">
        <f>I14+I15+I16</f>
        <v>3003747.24</v>
      </c>
      <c r="J13" s="47">
        <f>J14+J15+J16</f>
        <v>3003747.24</v>
      </c>
      <c r="K13" s="47">
        <f>K14+K15+K16</f>
        <v>2758036.77</v>
      </c>
      <c r="L13" s="71">
        <f t="shared" si="0"/>
        <v>91.81986863848104</v>
      </c>
    </row>
    <row r="14" spans="1:12" ht="45">
      <c r="A14" s="30"/>
      <c r="B14" s="85" t="s">
        <v>304</v>
      </c>
      <c r="C14" s="24" t="s">
        <v>226</v>
      </c>
      <c r="D14" s="25" t="s">
        <v>206</v>
      </c>
      <c r="E14" s="25" t="s">
        <v>213</v>
      </c>
      <c r="F14" s="90" t="s">
        <v>307</v>
      </c>
      <c r="G14" s="25" t="s">
        <v>214</v>
      </c>
      <c r="H14" s="15"/>
      <c r="I14" s="47">
        <v>2420542.1</v>
      </c>
      <c r="J14" s="47">
        <v>2420542.1</v>
      </c>
      <c r="K14" s="47">
        <v>2242868.39</v>
      </c>
      <c r="L14" s="71">
        <f t="shared" si="0"/>
        <v>92.6597554324711</v>
      </c>
    </row>
    <row r="15" spans="1:12" ht="22.5">
      <c r="A15" s="30"/>
      <c r="B15" s="85" t="s">
        <v>92</v>
      </c>
      <c r="C15" s="24" t="s">
        <v>226</v>
      </c>
      <c r="D15" s="25" t="s">
        <v>206</v>
      </c>
      <c r="E15" s="25" t="s">
        <v>213</v>
      </c>
      <c r="F15" s="90" t="s">
        <v>307</v>
      </c>
      <c r="G15" s="25" t="s">
        <v>215</v>
      </c>
      <c r="H15" s="15"/>
      <c r="I15" s="47">
        <v>568405.14</v>
      </c>
      <c r="J15" s="47">
        <v>568405.14</v>
      </c>
      <c r="K15" s="47">
        <v>500442.38</v>
      </c>
      <c r="L15" s="71">
        <f t="shared" si="0"/>
        <v>88.04325379605118</v>
      </c>
    </row>
    <row r="16" spans="1:12" ht="12.75">
      <c r="A16" s="30"/>
      <c r="B16" s="85" t="s">
        <v>102</v>
      </c>
      <c r="C16" s="24">
        <v>991</v>
      </c>
      <c r="D16" s="25" t="s">
        <v>206</v>
      </c>
      <c r="E16" s="25" t="s">
        <v>213</v>
      </c>
      <c r="F16" s="90" t="s">
        <v>307</v>
      </c>
      <c r="G16" s="25" t="s">
        <v>216</v>
      </c>
      <c r="H16" s="15"/>
      <c r="I16" s="47">
        <v>14800</v>
      </c>
      <c r="J16" s="47">
        <v>14800</v>
      </c>
      <c r="K16" s="47">
        <v>14726</v>
      </c>
      <c r="L16" s="71">
        <f t="shared" si="0"/>
        <v>99.5</v>
      </c>
    </row>
    <row r="17" spans="1:12" ht="22.5">
      <c r="A17" s="30"/>
      <c r="B17" s="85" t="s">
        <v>165</v>
      </c>
      <c r="C17" s="24">
        <v>991</v>
      </c>
      <c r="D17" s="25" t="s">
        <v>206</v>
      </c>
      <c r="E17" s="25" t="s">
        <v>213</v>
      </c>
      <c r="F17" s="90" t="s">
        <v>308</v>
      </c>
      <c r="G17" s="25"/>
      <c r="H17" s="15"/>
      <c r="I17" s="47">
        <f>I18+I19</f>
        <v>137800</v>
      </c>
      <c r="J17" s="47">
        <f>J18+J19</f>
        <v>137800</v>
      </c>
      <c r="K17" s="47">
        <f>K18+K19</f>
        <v>136633.58000000002</v>
      </c>
      <c r="L17" s="71">
        <f t="shared" si="0"/>
        <v>99.15354136429609</v>
      </c>
    </row>
    <row r="18" spans="1:12" ht="45">
      <c r="A18" s="30"/>
      <c r="B18" s="85" t="s">
        <v>304</v>
      </c>
      <c r="C18" s="49">
        <v>992</v>
      </c>
      <c r="D18" s="50"/>
      <c r="E18" s="50"/>
      <c r="F18" s="90" t="s">
        <v>308</v>
      </c>
      <c r="G18" s="91">
        <v>100</v>
      </c>
      <c r="H18" s="41"/>
      <c r="I18" s="47">
        <v>47000</v>
      </c>
      <c r="J18" s="47">
        <v>47000</v>
      </c>
      <c r="K18" s="47">
        <v>45903.58</v>
      </c>
      <c r="L18" s="71">
        <f t="shared" si="0"/>
        <v>97.6671914893617</v>
      </c>
    </row>
    <row r="19" spans="1:12" s="48" customFormat="1" ht="22.5">
      <c r="A19" s="131"/>
      <c r="B19" s="85" t="s">
        <v>92</v>
      </c>
      <c r="C19" s="77">
        <v>992</v>
      </c>
      <c r="D19" s="78" t="s">
        <v>206</v>
      </c>
      <c r="E19" s="78"/>
      <c r="F19" s="90" t="s">
        <v>308</v>
      </c>
      <c r="G19" s="45" t="s">
        <v>215</v>
      </c>
      <c r="H19" s="79"/>
      <c r="I19" s="47">
        <v>90800</v>
      </c>
      <c r="J19" s="47">
        <v>90800</v>
      </c>
      <c r="K19" s="47">
        <v>90730</v>
      </c>
      <c r="L19" s="71">
        <f t="shared" si="0"/>
        <v>99.9229074889868</v>
      </c>
    </row>
    <row r="20" spans="1:12" s="65" customFormat="1" ht="22.5">
      <c r="A20" s="132"/>
      <c r="B20" s="86" t="s">
        <v>166</v>
      </c>
      <c r="C20" s="61">
        <v>992</v>
      </c>
      <c r="D20" s="74" t="s">
        <v>206</v>
      </c>
      <c r="E20" s="74" t="s">
        <v>211</v>
      </c>
      <c r="F20" s="90" t="s">
        <v>309</v>
      </c>
      <c r="G20" s="74"/>
      <c r="H20" s="62"/>
      <c r="I20" s="47">
        <f>I21</f>
        <v>40000</v>
      </c>
      <c r="J20" s="47">
        <f>J21</f>
        <v>40000</v>
      </c>
      <c r="K20" s="47">
        <f>K21</f>
        <v>40000</v>
      </c>
      <c r="L20" s="71">
        <f t="shared" si="0"/>
        <v>100</v>
      </c>
    </row>
    <row r="21" spans="1:12" ht="13.5" customHeight="1">
      <c r="A21" s="30"/>
      <c r="B21" s="87" t="s">
        <v>112</v>
      </c>
      <c r="C21" s="14">
        <v>992</v>
      </c>
      <c r="D21" s="25" t="s">
        <v>206</v>
      </c>
      <c r="E21" s="25" t="s">
        <v>211</v>
      </c>
      <c r="F21" s="90" t="s">
        <v>309</v>
      </c>
      <c r="G21" s="25" t="s">
        <v>225</v>
      </c>
      <c r="H21" s="15"/>
      <c r="I21" s="47">
        <v>40000</v>
      </c>
      <c r="J21" s="47">
        <v>40000</v>
      </c>
      <c r="K21" s="47">
        <v>40000</v>
      </c>
      <c r="L21" s="71">
        <f t="shared" si="0"/>
        <v>100</v>
      </c>
    </row>
    <row r="22" spans="1:12" ht="12.75">
      <c r="A22" s="30"/>
      <c r="B22" s="153" t="s">
        <v>167</v>
      </c>
      <c r="C22" s="14">
        <v>992</v>
      </c>
      <c r="D22" s="25" t="s">
        <v>206</v>
      </c>
      <c r="E22" s="25" t="s">
        <v>211</v>
      </c>
      <c r="F22" s="90" t="s">
        <v>310</v>
      </c>
      <c r="G22" s="25"/>
      <c r="H22" s="15"/>
      <c r="I22" s="47">
        <f>I23</f>
        <v>321635.26999999996</v>
      </c>
      <c r="J22" s="47">
        <f>J23</f>
        <v>321635.26999999996</v>
      </c>
      <c r="K22" s="47">
        <f>K23</f>
        <v>321635.26999999996</v>
      </c>
      <c r="L22" s="71">
        <f t="shared" si="0"/>
        <v>100</v>
      </c>
    </row>
    <row r="23" spans="1:12" ht="37.5" customHeight="1">
      <c r="A23" s="30"/>
      <c r="B23" s="89" t="s">
        <v>303</v>
      </c>
      <c r="C23" s="14">
        <v>992</v>
      </c>
      <c r="D23" s="25" t="s">
        <v>206</v>
      </c>
      <c r="E23" s="25" t="s">
        <v>211</v>
      </c>
      <c r="F23" s="90" t="s">
        <v>311</v>
      </c>
      <c r="G23" s="25"/>
      <c r="H23" s="15"/>
      <c r="I23" s="47">
        <f>I24+I31</f>
        <v>321635.26999999996</v>
      </c>
      <c r="J23" s="47">
        <f>J24+J31</f>
        <v>321635.26999999996</v>
      </c>
      <c r="K23" s="47">
        <f>K24+K31</f>
        <v>321635.26999999996</v>
      </c>
      <c r="L23" s="71">
        <f t="shared" si="0"/>
        <v>100</v>
      </c>
    </row>
    <row r="24" spans="1:12" ht="45">
      <c r="A24" s="30"/>
      <c r="B24" s="87" t="s">
        <v>304</v>
      </c>
      <c r="C24" s="14"/>
      <c r="D24" s="25"/>
      <c r="E24" s="25"/>
      <c r="F24" s="90" t="s">
        <v>311</v>
      </c>
      <c r="G24" s="25" t="s">
        <v>214</v>
      </c>
      <c r="H24" s="15"/>
      <c r="I24" s="47">
        <v>276145.47</v>
      </c>
      <c r="J24" s="47">
        <v>276145.47</v>
      </c>
      <c r="K24" s="47">
        <v>276145.47</v>
      </c>
      <c r="L24" s="71">
        <f t="shared" si="0"/>
        <v>100</v>
      </c>
    </row>
    <row r="25" spans="1:12" ht="12.75" hidden="1">
      <c r="A25" s="30"/>
      <c r="B25" s="23"/>
      <c r="C25" s="14"/>
      <c r="D25" s="25"/>
      <c r="E25" s="25"/>
      <c r="F25" s="25"/>
      <c r="G25" s="25"/>
      <c r="H25" s="15"/>
      <c r="I25" s="47"/>
      <c r="J25" s="47"/>
      <c r="K25" s="47"/>
      <c r="L25" s="71" t="e">
        <f t="shared" si="0"/>
        <v>#DIV/0!</v>
      </c>
    </row>
    <row r="26" spans="1:12" ht="12.75" hidden="1">
      <c r="A26" s="30"/>
      <c r="B26" s="23"/>
      <c r="C26" s="14"/>
      <c r="D26" s="25"/>
      <c r="E26" s="25"/>
      <c r="F26" s="25"/>
      <c r="G26" s="25"/>
      <c r="H26" s="15"/>
      <c r="I26" s="47"/>
      <c r="J26" s="47"/>
      <c r="K26" s="47"/>
      <c r="L26" s="71" t="e">
        <f t="shared" si="0"/>
        <v>#DIV/0!</v>
      </c>
    </row>
    <row r="27" spans="1:12" ht="12.75" hidden="1">
      <c r="A27" s="30"/>
      <c r="B27" s="23"/>
      <c r="C27" s="14"/>
      <c r="D27" s="25"/>
      <c r="E27" s="25"/>
      <c r="F27" s="25"/>
      <c r="G27" s="25"/>
      <c r="H27" s="15"/>
      <c r="I27" s="47"/>
      <c r="J27" s="47"/>
      <c r="K27" s="47"/>
      <c r="L27" s="71" t="e">
        <f t="shared" si="0"/>
        <v>#DIV/0!</v>
      </c>
    </row>
    <row r="28" spans="1:12" ht="12.75" hidden="1">
      <c r="A28" s="30"/>
      <c r="B28" s="23"/>
      <c r="C28" s="14"/>
      <c r="D28" s="25"/>
      <c r="E28" s="25"/>
      <c r="F28" s="25"/>
      <c r="G28" s="25"/>
      <c r="H28" s="15"/>
      <c r="I28" s="47"/>
      <c r="J28" s="47"/>
      <c r="K28" s="47"/>
      <c r="L28" s="71" t="e">
        <f t="shared" si="0"/>
        <v>#DIV/0!</v>
      </c>
    </row>
    <row r="29" spans="1:12" ht="12.75" hidden="1">
      <c r="A29" s="30"/>
      <c r="B29" s="23"/>
      <c r="C29" s="14"/>
      <c r="D29" s="25"/>
      <c r="E29" s="25"/>
      <c r="F29" s="25"/>
      <c r="G29" s="25"/>
      <c r="H29" s="15"/>
      <c r="I29" s="47"/>
      <c r="J29" s="47"/>
      <c r="K29" s="47"/>
      <c r="L29" s="71" t="e">
        <f t="shared" si="0"/>
        <v>#DIV/0!</v>
      </c>
    </row>
    <row r="30" spans="1:12" ht="12.75" hidden="1">
      <c r="A30" s="30"/>
      <c r="B30" s="23"/>
      <c r="C30" s="14"/>
      <c r="D30" s="25"/>
      <c r="E30" s="25"/>
      <c r="F30" s="25"/>
      <c r="G30" s="25"/>
      <c r="H30" s="15"/>
      <c r="I30" s="47"/>
      <c r="J30" s="47"/>
      <c r="K30" s="47"/>
      <c r="L30" s="71" t="e">
        <f t="shared" si="0"/>
        <v>#DIV/0!</v>
      </c>
    </row>
    <row r="31" spans="1:12" s="65" customFormat="1" ht="22.5">
      <c r="A31" s="132"/>
      <c r="B31" s="85" t="s">
        <v>92</v>
      </c>
      <c r="C31" s="61"/>
      <c r="D31" s="74"/>
      <c r="E31" s="74"/>
      <c r="F31" s="90" t="s">
        <v>311</v>
      </c>
      <c r="G31" s="74" t="s">
        <v>215</v>
      </c>
      <c r="H31" s="62"/>
      <c r="I31" s="47">
        <v>45489.8</v>
      </c>
      <c r="J31" s="47">
        <v>45489.8</v>
      </c>
      <c r="K31" s="47">
        <v>45489.8</v>
      </c>
      <c r="L31" s="71">
        <f t="shared" si="0"/>
        <v>100</v>
      </c>
    </row>
    <row r="32" spans="1:12" s="48" customFormat="1" ht="42.75" customHeight="1">
      <c r="A32" s="133" t="s">
        <v>312</v>
      </c>
      <c r="B32" s="120" t="s">
        <v>316</v>
      </c>
      <c r="C32" s="121"/>
      <c r="D32" s="122"/>
      <c r="E32" s="122"/>
      <c r="F32" s="118" t="s">
        <v>317</v>
      </c>
      <c r="G32" s="122"/>
      <c r="H32" s="123"/>
      <c r="I32" s="114">
        <f aca="true" t="shared" si="1" ref="I32:K33">I33</f>
        <v>100500</v>
      </c>
      <c r="J32" s="114">
        <f t="shared" si="1"/>
        <v>100500</v>
      </c>
      <c r="K32" s="114">
        <f t="shared" si="1"/>
        <v>100500</v>
      </c>
      <c r="L32" s="113">
        <f t="shared" si="0"/>
        <v>100</v>
      </c>
    </row>
    <row r="33" spans="1:12" ht="12.75">
      <c r="A33" s="30"/>
      <c r="B33" s="85" t="s">
        <v>79</v>
      </c>
      <c r="C33" s="14"/>
      <c r="D33" s="25"/>
      <c r="E33" s="25"/>
      <c r="F33" s="90" t="s">
        <v>318</v>
      </c>
      <c r="G33" s="25"/>
      <c r="H33" s="15"/>
      <c r="I33" s="47">
        <f t="shared" si="1"/>
        <v>100500</v>
      </c>
      <c r="J33" s="47">
        <f t="shared" si="1"/>
        <v>100500</v>
      </c>
      <c r="K33" s="47">
        <f t="shared" si="1"/>
        <v>100500</v>
      </c>
      <c r="L33" s="71">
        <f t="shared" si="0"/>
        <v>100</v>
      </c>
    </row>
    <row r="34" spans="1:12" ht="22.5">
      <c r="A34" s="30"/>
      <c r="B34" s="85" t="s">
        <v>170</v>
      </c>
      <c r="C34" s="14"/>
      <c r="D34" s="25"/>
      <c r="E34" s="25"/>
      <c r="F34" s="90" t="s">
        <v>319</v>
      </c>
      <c r="G34" s="25"/>
      <c r="H34" s="15"/>
      <c r="I34" s="47">
        <f>I35+I46</f>
        <v>100500</v>
      </c>
      <c r="J34" s="47">
        <f>J35+J46</f>
        <v>100500</v>
      </c>
      <c r="K34" s="47">
        <f>K35+K46</f>
        <v>100500</v>
      </c>
      <c r="L34" s="71">
        <f t="shared" si="0"/>
        <v>100</v>
      </c>
    </row>
    <row r="35" spans="1:12" ht="45">
      <c r="A35" s="30"/>
      <c r="B35" s="87" t="s">
        <v>304</v>
      </c>
      <c r="C35" s="14"/>
      <c r="D35" s="25"/>
      <c r="E35" s="25"/>
      <c r="F35" s="90" t="s">
        <v>319</v>
      </c>
      <c r="G35" s="25" t="s">
        <v>214</v>
      </c>
      <c r="H35" s="15"/>
      <c r="I35" s="47">
        <v>97800</v>
      </c>
      <c r="J35" s="47">
        <v>97800</v>
      </c>
      <c r="K35" s="47">
        <v>97800</v>
      </c>
      <c r="L35" s="71">
        <f t="shared" si="0"/>
        <v>100</v>
      </c>
    </row>
    <row r="36" spans="1:12" ht="12.75" hidden="1">
      <c r="A36" s="30"/>
      <c r="B36" s="23"/>
      <c r="C36" s="14"/>
      <c r="D36" s="25"/>
      <c r="E36" s="25"/>
      <c r="F36" s="25"/>
      <c r="G36" s="25"/>
      <c r="H36" s="15"/>
      <c r="I36" s="47"/>
      <c r="J36" s="47"/>
      <c r="K36" s="47"/>
      <c r="L36" s="71" t="e">
        <f t="shared" si="0"/>
        <v>#DIV/0!</v>
      </c>
    </row>
    <row r="37" spans="1:12" ht="12.75" hidden="1">
      <c r="A37" s="30"/>
      <c r="B37" s="23"/>
      <c r="C37" s="14"/>
      <c r="D37" s="25"/>
      <c r="E37" s="25"/>
      <c r="F37" s="25"/>
      <c r="G37" s="25"/>
      <c r="H37" s="15"/>
      <c r="I37" s="47"/>
      <c r="J37" s="47"/>
      <c r="K37" s="47"/>
      <c r="L37" s="71" t="e">
        <f t="shared" si="0"/>
        <v>#DIV/0!</v>
      </c>
    </row>
    <row r="38" spans="1:12" ht="12.75" hidden="1">
      <c r="A38" s="30"/>
      <c r="B38" s="23"/>
      <c r="C38" s="14"/>
      <c r="D38" s="25"/>
      <c r="E38" s="25"/>
      <c r="F38" s="25"/>
      <c r="G38" s="25"/>
      <c r="H38" s="15"/>
      <c r="I38" s="47"/>
      <c r="J38" s="47"/>
      <c r="K38" s="47"/>
      <c r="L38" s="71" t="e">
        <f t="shared" si="0"/>
        <v>#DIV/0!</v>
      </c>
    </row>
    <row r="39" spans="1:12" ht="12.75" hidden="1">
      <c r="A39" s="30"/>
      <c r="B39" s="23"/>
      <c r="C39" s="14"/>
      <c r="D39" s="25"/>
      <c r="E39" s="25"/>
      <c r="F39" s="25"/>
      <c r="G39" s="25"/>
      <c r="H39" s="15"/>
      <c r="I39" s="47"/>
      <c r="J39" s="47"/>
      <c r="K39" s="47"/>
      <c r="L39" s="71" t="e">
        <f t="shared" si="0"/>
        <v>#DIV/0!</v>
      </c>
    </row>
    <row r="40" spans="1:12" ht="12.75" hidden="1">
      <c r="A40" s="30"/>
      <c r="B40" s="23"/>
      <c r="C40" s="14"/>
      <c r="D40" s="25"/>
      <c r="E40" s="25"/>
      <c r="F40" s="25"/>
      <c r="G40" s="25"/>
      <c r="H40" s="15"/>
      <c r="I40" s="47"/>
      <c r="J40" s="47"/>
      <c r="K40" s="47"/>
      <c r="L40" s="71" t="e">
        <f t="shared" si="0"/>
        <v>#DIV/0!</v>
      </c>
    </row>
    <row r="41" spans="1:12" ht="12.75" hidden="1">
      <c r="A41" s="30"/>
      <c r="B41" s="23"/>
      <c r="C41" s="14"/>
      <c r="D41" s="25"/>
      <c r="E41" s="25"/>
      <c r="F41" s="25"/>
      <c r="G41" s="25"/>
      <c r="H41" s="15"/>
      <c r="I41" s="47"/>
      <c r="J41" s="47"/>
      <c r="K41" s="47"/>
      <c r="L41" s="71" t="e">
        <f t="shared" si="0"/>
        <v>#DIV/0!</v>
      </c>
    </row>
    <row r="42" spans="1:12" ht="12.75" hidden="1">
      <c r="A42" s="30"/>
      <c r="B42" s="23"/>
      <c r="C42" s="14"/>
      <c r="D42" s="25"/>
      <c r="E42" s="25"/>
      <c r="F42" s="25"/>
      <c r="G42" s="25"/>
      <c r="H42" s="15"/>
      <c r="I42" s="47"/>
      <c r="J42" s="47"/>
      <c r="K42" s="47"/>
      <c r="L42" s="71" t="e">
        <f t="shared" si="0"/>
        <v>#DIV/0!</v>
      </c>
    </row>
    <row r="43" spans="1:12" ht="12.75" hidden="1">
      <c r="A43" s="30"/>
      <c r="B43" s="23"/>
      <c r="C43" s="14"/>
      <c r="D43" s="25"/>
      <c r="E43" s="25"/>
      <c r="F43" s="25"/>
      <c r="G43" s="25"/>
      <c r="H43" s="15"/>
      <c r="I43" s="47"/>
      <c r="J43" s="47"/>
      <c r="K43" s="47"/>
      <c r="L43" s="71" t="e">
        <f t="shared" si="0"/>
        <v>#DIV/0!</v>
      </c>
    </row>
    <row r="44" spans="1:12" ht="12.75" hidden="1">
      <c r="A44" s="30"/>
      <c r="B44" s="23"/>
      <c r="C44" s="14"/>
      <c r="D44" s="25"/>
      <c r="E44" s="25"/>
      <c r="F44" s="25"/>
      <c r="G44" s="25"/>
      <c r="H44" s="15"/>
      <c r="I44" s="47"/>
      <c r="J44" s="47"/>
      <c r="K44" s="47"/>
      <c r="L44" s="71" t="e">
        <f t="shared" si="0"/>
        <v>#DIV/0!</v>
      </c>
    </row>
    <row r="45" spans="1:12" ht="12.75" hidden="1">
      <c r="A45" s="30"/>
      <c r="B45" s="23"/>
      <c r="C45" s="14"/>
      <c r="D45" s="25"/>
      <c r="E45" s="25"/>
      <c r="F45" s="25"/>
      <c r="G45" s="25"/>
      <c r="H45" s="15"/>
      <c r="I45" s="47"/>
      <c r="J45" s="47"/>
      <c r="K45" s="47"/>
      <c r="L45" s="71" t="e">
        <f t="shared" si="0"/>
        <v>#DIV/0!</v>
      </c>
    </row>
    <row r="46" spans="1:12" ht="22.5">
      <c r="A46" s="30"/>
      <c r="B46" s="85" t="s">
        <v>92</v>
      </c>
      <c r="C46" s="14"/>
      <c r="D46" s="25"/>
      <c r="E46" s="25"/>
      <c r="F46" s="90" t="s">
        <v>319</v>
      </c>
      <c r="G46" s="25" t="s">
        <v>215</v>
      </c>
      <c r="H46" s="15"/>
      <c r="I46" s="47">
        <v>2700</v>
      </c>
      <c r="J46" s="47">
        <v>2700</v>
      </c>
      <c r="K46" s="47">
        <v>2700</v>
      </c>
      <c r="L46" s="71">
        <f t="shared" si="0"/>
        <v>100</v>
      </c>
    </row>
    <row r="47" spans="1:12" ht="12.75" hidden="1">
      <c r="A47" s="30"/>
      <c r="B47" s="23"/>
      <c r="C47" s="14"/>
      <c r="D47" s="25"/>
      <c r="E47" s="25"/>
      <c r="F47" s="25"/>
      <c r="G47" s="25"/>
      <c r="H47" s="15"/>
      <c r="I47" s="47"/>
      <c r="J47" s="47"/>
      <c r="K47" s="47"/>
      <c r="L47" s="101" t="e">
        <f t="shared" si="0"/>
        <v>#DIV/0!</v>
      </c>
    </row>
    <row r="48" spans="1:12" ht="12.75" hidden="1">
      <c r="A48" s="30"/>
      <c r="B48" s="23"/>
      <c r="C48" s="14"/>
      <c r="D48" s="25"/>
      <c r="E48" s="25"/>
      <c r="F48" s="25"/>
      <c r="G48" s="25"/>
      <c r="H48" s="15"/>
      <c r="I48" s="47"/>
      <c r="J48" s="47"/>
      <c r="K48" s="47"/>
      <c r="L48" s="101" t="e">
        <f t="shared" si="0"/>
        <v>#DIV/0!</v>
      </c>
    </row>
    <row r="49" spans="1:12" ht="12.75" hidden="1">
      <c r="A49" s="30"/>
      <c r="B49" s="23"/>
      <c r="C49" s="14"/>
      <c r="D49" s="25"/>
      <c r="E49" s="25"/>
      <c r="F49" s="25"/>
      <c r="G49" s="25"/>
      <c r="H49" s="15"/>
      <c r="I49" s="47"/>
      <c r="J49" s="47"/>
      <c r="K49" s="47"/>
      <c r="L49" s="101" t="e">
        <f t="shared" si="0"/>
        <v>#DIV/0!</v>
      </c>
    </row>
    <row r="50" spans="1:12" ht="12.75" hidden="1">
      <c r="A50" s="30"/>
      <c r="B50" s="23"/>
      <c r="C50" s="14"/>
      <c r="D50" s="25"/>
      <c r="E50" s="25"/>
      <c r="F50" s="25"/>
      <c r="G50" s="25"/>
      <c r="H50" s="15"/>
      <c r="I50" s="47"/>
      <c r="J50" s="47"/>
      <c r="K50" s="47"/>
      <c r="L50" s="101" t="e">
        <f t="shared" si="0"/>
        <v>#DIV/0!</v>
      </c>
    </row>
    <row r="51" spans="1:12" ht="12.75" hidden="1">
      <c r="A51" s="30"/>
      <c r="B51" s="23"/>
      <c r="C51" s="14"/>
      <c r="D51" s="25"/>
      <c r="E51" s="25"/>
      <c r="F51" s="25"/>
      <c r="G51" s="25"/>
      <c r="H51" s="15"/>
      <c r="I51" s="47"/>
      <c r="J51" s="47"/>
      <c r="K51" s="47"/>
      <c r="L51" s="101" t="e">
        <f t="shared" si="0"/>
        <v>#DIV/0!</v>
      </c>
    </row>
    <row r="52" spans="1:12" ht="12.75" hidden="1">
      <c r="A52" s="30"/>
      <c r="B52" s="23"/>
      <c r="C52" s="14"/>
      <c r="D52" s="25"/>
      <c r="E52" s="25"/>
      <c r="F52" s="25"/>
      <c r="G52" s="25"/>
      <c r="H52" s="15"/>
      <c r="I52" s="47"/>
      <c r="J52" s="47"/>
      <c r="K52" s="47"/>
      <c r="L52" s="101" t="e">
        <f t="shared" si="0"/>
        <v>#DIV/0!</v>
      </c>
    </row>
    <row r="53" spans="1:12" ht="12.75" hidden="1">
      <c r="A53" s="30"/>
      <c r="B53" s="23"/>
      <c r="C53" s="14"/>
      <c r="D53" s="25"/>
      <c r="E53" s="25"/>
      <c r="F53" s="25"/>
      <c r="G53" s="25"/>
      <c r="H53" s="15"/>
      <c r="I53" s="47"/>
      <c r="J53" s="47"/>
      <c r="K53" s="47"/>
      <c r="L53" s="101" t="e">
        <f t="shared" si="0"/>
        <v>#DIV/0!</v>
      </c>
    </row>
    <row r="54" spans="1:12" ht="12.75" hidden="1">
      <c r="A54" s="30"/>
      <c r="B54" s="23"/>
      <c r="C54" s="14"/>
      <c r="D54" s="25"/>
      <c r="E54" s="25"/>
      <c r="F54" s="25"/>
      <c r="G54" s="25"/>
      <c r="H54" s="15"/>
      <c r="I54" s="47"/>
      <c r="J54" s="47"/>
      <c r="K54" s="47"/>
      <c r="L54" s="101" t="e">
        <f t="shared" si="0"/>
        <v>#DIV/0!</v>
      </c>
    </row>
    <row r="55" spans="1:12" ht="12.75" hidden="1">
      <c r="A55" s="30"/>
      <c r="B55" s="23"/>
      <c r="C55" s="14"/>
      <c r="D55" s="25"/>
      <c r="E55" s="25"/>
      <c r="F55" s="25"/>
      <c r="G55" s="25"/>
      <c r="H55" s="15"/>
      <c r="I55" s="47"/>
      <c r="J55" s="47"/>
      <c r="K55" s="47"/>
      <c r="L55" s="101" t="e">
        <f t="shared" si="0"/>
        <v>#DIV/0!</v>
      </c>
    </row>
    <row r="56" spans="1:12" ht="12.75" hidden="1">
      <c r="A56" s="30"/>
      <c r="B56" s="23"/>
      <c r="C56" s="14"/>
      <c r="D56" s="25"/>
      <c r="E56" s="25"/>
      <c r="F56" s="25"/>
      <c r="G56" s="25"/>
      <c r="H56" s="15"/>
      <c r="I56" s="47"/>
      <c r="J56" s="47"/>
      <c r="K56" s="47"/>
      <c r="L56" s="101" t="e">
        <f t="shared" si="0"/>
        <v>#DIV/0!</v>
      </c>
    </row>
    <row r="57" spans="1:12" ht="40.5" customHeight="1">
      <c r="A57" s="129" t="s">
        <v>320</v>
      </c>
      <c r="B57" s="120" t="s">
        <v>321</v>
      </c>
      <c r="C57" s="124"/>
      <c r="D57" s="125"/>
      <c r="E57" s="125"/>
      <c r="F57" s="118" t="s">
        <v>322</v>
      </c>
      <c r="G57" s="125"/>
      <c r="H57" s="126"/>
      <c r="I57" s="114">
        <f>I65</f>
        <v>1000</v>
      </c>
      <c r="J57" s="114">
        <f>J65</f>
        <v>1000</v>
      </c>
      <c r="K57" s="114">
        <f>K65</f>
        <v>1000</v>
      </c>
      <c r="L57" s="113">
        <f t="shared" si="0"/>
        <v>100</v>
      </c>
    </row>
    <row r="58" spans="1:12" ht="12.75" hidden="1">
      <c r="A58" s="30"/>
      <c r="B58" s="23"/>
      <c r="C58" s="14"/>
      <c r="D58" s="25"/>
      <c r="E58" s="25"/>
      <c r="F58" s="25"/>
      <c r="G58" s="25"/>
      <c r="H58" s="15"/>
      <c r="I58" s="47"/>
      <c r="J58" s="47"/>
      <c r="K58" s="47"/>
      <c r="L58" s="101" t="e">
        <f t="shared" si="0"/>
        <v>#DIV/0!</v>
      </c>
    </row>
    <row r="59" spans="1:12" ht="12.75" hidden="1">
      <c r="A59" s="30"/>
      <c r="B59" s="23"/>
      <c r="C59" s="14"/>
      <c r="D59" s="25"/>
      <c r="E59" s="25"/>
      <c r="F59" s="25"/>
      <c r="G59" s="25"/>
      <c r="H59" s="15"/>
      <c r="I59" s="47"/>
      <c r="J59" s="47"/>
      <c r="K59" s="47"/>
      <c r="L59" s="101" t="e">
        <f t="shared" si="0"/>
        <v>#DIV/0!</v>
      </c>
    </row>
    <row r="60" spans="1:12" ht="12.75" hidden="1">
      <c r="A60" s="30"/>
      <c r="B60" s="23"/>
      <c r="C60" s="14"/>
      <c r="D60" s="25"/>
      <c r="E60" s="25"/>
      <c r="F60" s="25"/>
      <c r="G60" s="25"/>
      <c r="H60" s="15"/>
      <c r="I60" s="47"/>
      <c r="J60" s="47"/>
      <c r="K60" s="47"/>
      <c r="L60" s="101" t="e">
        <f t="shared" si="0"/>
        <v>#DIV/0!</v>
      </c>
    </row>
    <row r="61" spans="1:12" ht="12.75" hidden="1">
      <c r="A61" s="30"/>
      <c r="B61" s="23"/>
      <c r="C61" s="14"/>
      <c r="D61" s="25"/>
      <c r="E61" s="25"/>
      <c r="F61" s="25"/>
      <c r="G61" s="25"/>
      <c r="H61" s="15"/>
      <c r="I61" s="47"/>
      <c r="J61" s="47"/>
      <c r="K61" s="47"/>
      <c r="L61" s="101" t="e">
        <f t="shared" si="0"/>
        <v>#DIV/0!</v>
      </c>
    </row>
    <row r="62" spans="1:12" ht="12.75" hidden="1">
      <c r="A62" s="30"/>
      <c r="B62" s="23"/>
      <c r="C62" s="14"/>
      <c r="D62" s="25"/>
      <c r="E62" s="25"/>
      <c r="F62" s="25"/>
      <c r="G62" s="25"/>
      <c r="H62" s="15"/>
      <c r="I62" s="47"/>
      <c r="J62" s="47"/>
      <c r="K62" s="47"/>
      <c r="L62" s="101" t="e">
        <f t="shared" si="0"/>
        <v>#DIV/0!</v>
      </c>
    </row>
    <row r="63" spans="1:12" ht="12.75" hidden="1">
      <c r="A63" s="30"/>
      <c r="B63" s="23"/>
      <c r="C63" s="14"/>
      <c r="D63" s="25"/>
      <c r="E63" s="25"/>
      <c r="F63" s="25"/>
      <c r="G63" s="25"/>
      <c r="H63" s="15"/>
      <c r="I63" s="47"/>
      <c r="J63" s="47"/>
      <c r="K63" s="47"/>
      <c r="L63" s="101" t="e">
        <f t="shared" si="0"/>
        <v>#DIV/0!</v>
      </c>
    </row>
    <row r="64" spans="1:12" ht="12.75" hidden="1">
      <c r="A64" s="30"/>
      <c r="B64" s="23"/>
      <c r="C64" s="14"/>
      <c r="D64" s="25"/>
      <c r="E64" s="25"/>
      <c r="F64" s="25"/>
      <c r="G64" s="25"/>
      <c r="H64" s="15"/>
      <c r="I64" s="47"/>
      <c r="J64" s="47"/>
      <c r="K64" s="47"/>
      <c r="L64" s="101" t="e">
        <f t="shared" si="0"/>
        <v>#DIV/0!</v>
      </c>
    </row>
    <row r="65" spans="1:12" ht="12.75">
      <c r="A65" s="30"/>
      <c r="B65" s="86" t="s">
        <v>79</v>
      </c>
      <c r="C65" s="14"/>
      <c r="D65" s="25"/>
      <c r="E65" s="25"/>
      <c r="F65" s="90" t="s">
        <v>323</v>
      </c>
      <c r="G65" s="25"/>
      <c r="H65" s="15"/>
      <c r="I65" s="47">
        <f>I66</f>
        <v>1000</v>
      </c>
      <c r="J65" s="47">
        <f>J66</f>
        <v>1000</v>
      </c>
      <c r="K65" s="47">
        <f>K66</f>
        <v>1000</v>
      </c>
      <c r="L65" s="71">
        <f t="shared" si="0"/>
        <v>100</v>
      </c>
    </row>
    <row r="66" spans="1:12" s="48" customFormat="1" ht="22.5">
      <c r="A66" s="134"/>
      <c r="B66" s="86" t="s">
        <v>156</v>
      </c>
      <c r="C66" s="44"/>
      <c r="D66" s="45"/>
      <c r="E66" s="45"/>
      <c r="F66" s="90" t="s">
        <v>324</v>
      </c>
      <c r="G66" s="45"/>
      <c r="H66" s="46"/>
      <c r="I66" s="47">
        <f>I80</f>
        <v>1000</v>
      </c>
      <c r="J66" s="47">
        <f>J80</f>
        <v>1000</v>
      </c>
      <c r="K66" s="47">
        <f>K80</f>
        <v>1000</v>
      </c>
      <c r="L66" s="71">
        <f t="shared" si="0"/>
        <v>100</v>
      </c>
    </row>
    <row r="67" spans="1:12" s="48" customFormat="1" ht="12.75" hidden="1">
      <c r="A67" s="134"/>
      <c r="B67" s="43"/>
      <c r="C67" s="44"/>
      <c r="D67" s="45"/>
      <c r="E67" s="45"/>
      <c r="F67" s="45"/>
      <c r="G67" s="45"/>
      <c r="H67" s="46"/>
      <c r="I67" s="47"/>
      <c r="J67" s="47"/>
      <c r="K67" s="47"/>
      <c r="L67" s="71" t="e">
        <f t="shared" si="0"/>
        <v>#DIV/0!</v>
      </c>
    </row>
    <row r="68" spans="1:12" s="48" customFormat="1" ht="12.75" hidden="1">
      <c r="A68" s="134"/>
      <c r="B68" s="43"/>
      <c r="C68" s="44"/>
      <c r="D68" s="45"/>
      <c r="E68" s="45"/>
      <c r="F68" s="45"/>
      <c r="G68" s="45"/>
      <c r="H68" s="46"/>
      <c r="I68" s="47"/>
      <c r="J68" s="47"/>
      <c r="K68" s="47"/>
      <c r="L68" s="71" t="e">
        <f t="shared" si="0"/>
        <v>#DIV/0!</v>
      </c>
    </row>
    <row r="69" spans="1:12" s="48" customFormat="1" ht="12.75" hidden="1">
      <c r="A69" s="134"/>
      <c r="B69" s="43"/>
      <c r="C69" s="44"/>
      <c r="D69" s="45"/>
      <c r="E69" s="45"/>
      <c r="F69" s="45"/>
      <c r="G69" s="45"/>
      <c r="H69" s="46"/>
      <c r="I69" s="47"/>
      <c r="J69" s="47"/>
      <c r="K69" s="47"/>
      <c r="L69" s="71" t="e">
        <f t="shared" si="0"/>
        <v>#DIV/0!</v>
      </c>
    </row>
    <row r="70" spans="1:12" s="48" customFormat="1" ht="12.75" hidden="1">
      <c r="A70" s="134"/>
      <c r="B70" s="43"/>
      <c r="C70" s="44"/>
      <c r="D70" s="45"/>
      <c r="E70" s="45"/>
      <c r="F70" s="45"/>
      <c r="G70" s="45"/>
      <c r="H70" s="46"/>
      <c r="I70" s="47"/>
      <c r="J70" s="47"/>
      <c r="K70" s="47"/>
      <c r="L70" s="71" t="e">
        <f t="shared" si="0"/>
        <v>#DIV/0!</v>
      </c>
    </row>
    <row r="71" spans="1:12" s="48" customFormat="1" ht="12.75" hidden="1">
      <c r="A71" s="134"/>
      <c r="B71" s="43"/>
      <c r="C71" s="44"/>
      <c r="D71" s="45"/>
      <c r="E71" s="45"/>
      <c r="F71" s="45"/>
      <c r="G71" s="45"/>
      <c r="H71" s="46"/>
      <c r="I71" s="47"/>
      <c r="J71" s="47"/>
      <c r="K71" s="47"/>
      <c r="L71" s="71" t="e">
        <f t="shared" si="0"/>
        <v>#DIV/0!</v>
      </c>
    </row>
    <row r="72" spans="1:12" s="48" customFormat="1" ht="12.75" hidden="1">
      <c r="A72" s="134"/>
      <c r="B72" s="43"/>
      <c r="C72" s="44"/>
      <c r="D72" s="45"/>
      <c r="E72" s="45"/>
      <c r="F72" s="45"/>
      <c r="G72" s="45"/>
      <c r="H72" s="46"/>
      <c r="I72" s="47"/>
      <c r="J72" s="47"/>
      <c r="K72" s="47"/>
      <c r="L72" s="71" t="e">
        <f t="shared" si="0"/>
        <v>#DIV/0!</v>
      </c>
    </row>
    <row r="73" spans="1:12" s="48" customFormat="1" ht="12.75" hidden="1">
      <c r="A73" s="134"/>
      <c r="B73" s="43"/>
      <c r="C73" s="44"/>
      <c r="D73" s="45"/>
      <c r="E73" s="45"/>
      <c r="F73" s="45"/>
      <c r="G73" s="45"/>
      <c r="H73" s="46"/>
      <c r="I73" s="47"/>
      <c r="J73" s="47"/>
      <c r="K73" s="47"/>
      <c r="L73" s="71" t="e">
        <f t="shared" si="0"/>
        <v>#DIV/0!</v>
      </c>
    </row>
    <row r="74" spans="1:12" s="48" customFormat="1" ht="12.75" hidden="1">
      <c r="A74" s="134"/>
      <c r="B74" s="43"/>
      <c r="C74" s="44"/>
      <c r="D74" s="45"/>
      <c r="E74" s="45"/>
      <c r="F74" s="45"/>
      <c r="G74" s="45"/>
      <c r="H74" s="46"/>
      <c r="I74" s="47"/>
      <c r="J74" s="47"/>
      <c r="K74" s="47"/>
      <c r="L74" s="71" t="e">
        <f t="shared" si="0"/>
        <v>#DIV/0!</v>
      </c>
    </row>
    <row r="75" spans="1:12" s="48" customFormat="1" ht="12.75" hidden="1">
      <c r="A75" s="134"/>
      <c r="B75" s="43"/>
      <c r="C75" s="44"/>
      <c r="D75" s="45"/>
      <c r="E75" s="45"/>
      <c r="F75" s="45"/>
      <c r="G75" s="45"/>
      <c r="H75" s="46"/>
      <c r="I75" s="47"/>
      <c r="J75" s="47"/>
      <c r="K75" s="47"/>
      <c r="L75" s="71" t="e">
        <f aca="true" t="shared" si="2" ref="L75:L82">(K75/J75)*100</f>
        <v>#DIV/0!</v>
      </c>
    </row>
    <row r="76" spans="1:12" s="48" customFormat="1" ht="12.75" hidden="1">
      <c r="A76" s="134"/>
      <c r="B76" s="43"/>
      <c r="C76" s="44"/>
      <c r="D76" s="45"/>
      <c r="E76" s="45"/>
      <c r="F76" s="45"/>
      <c r="G76" s="45"/>
      <c r="H76" s="46" t="s">
        <v>114</v>
      </c>
      <c r="I76" s="47"/>
      <c r="J76" s="47"/>
      <c r="K76" s="47"/>
      <c r="L76" s="71" t="e">
        <f t="shared" si="2"/>
        <v>#DIV/0!</v>
      </c>
    </row>
    <row r="77" spans="1:12" s="48" customFormat="1" ht="12.75" hidden="1">
      <c r="A77" s="134"/>
      <c r="B77" s="43"/>
      <c r="C77" s="44"/>
      <c r="D77" s="45"/>
      <c r="E77" s="45"/>
      <c r="F77" s="45"/>
      <c r="G77" s="45"/>
      <c r="H77" s="46" t="s">
        <v>115</v>
      </c>
      <c r="I77" s="47"/>
      <c r="J77" s="47"/>
      <c r="K77" s="47"/>
      <c r="L77" s="71" t="e">
        <f t="shared" si="2"/>
        <v>#DIV/0!</v>
      </c>
    </row>
    <row r="78" spans="1:12" s="48" customFormat="1" ht="12.75" hidden="1">
      <c r="A78" s="134"/>
      <c r="B78" s="43"/>
      <c r="C78" s="44"/>
      <c r="D78" s="45"/>
      <c r="E78" s="45"/>
      <c r="F78" s="45"/>
      <c r="G78" s="45"/>
      <c r="H78" s="46" t="s">
        <v>117</v>
      </c>
      <c r="I78" s="47"/>
      <c r="J78" s="47"/>
      <c r="K78" s="47"/>
      <c r="L78" s="71" t="e">
        <f t="shared" si="2"/>
        <v>#DIV/0!</v>
      </c>
    </row>
    <row r="79" spans="1:12" s="48" customFormat="1" ht="12.75" hidden="1">
      <c r="A79" s="134"/>
      <c r="B79" s="43"/>
      <c r="C79" s="44"/>
      <c r="D79" s="45"/>
      <c r="E79" s="45"/>
      <c r="F79" s="45"/>
      <c r="G79" s="45"/>
      <c r="H79" s="46" t="s">
        <v>119</v>
      </c>
      <c r="I79" s="47"/>
      <c r="J79" s="47"/>
      <c r="K79" s="47"/>
      <c r="L79" s="71" t="e">
        <f t="shared" si="2"/>
        <v>#DIV/0!</v>
      </c>
    </row>
    <row r="80" spans="1:12" s="48" customFormat="1" ht="22.5">
      <c r="A80" s="134"/>
      <c r="B80" s="85" t="s">
        <v>92</v>
      </c>
      <c r="C80" s="44"/>
      <c r="D80" s="45"/>
      <c r="E80" s="45"/>
      <c r="F80" s="90" t="s">
        <v>324</v>
      </c>
      <c r="G80" s="45" t="s">
        <v>215</v>
      </c>
      <c r="H80" s="46"/>
      <c r="I80" s="47">
        <v>1000</v>
      </c>
      <c r="J80" s="47">
        <v>1000</v>
      </c>
      <c r="K80" s="47">
        <v>1000</v>
      </c>
      <c r="L80" s="71">
        <f t="shared" si="2"/>
        <v>100</v>
      </c>
    </row>
    <row r="81" spans="1:12" ht="42" customHeight="1">
      <c r="A81" s="129" t="s">
        <v>314</v>
      </c>
      <c r="B81" s="120" t="s">
        <v>325</v>
      </c>
      <c r="C81" s="124"/>
      <c r="D81" s="125"/>
      <c r="E81" s="125"/>
      <c r="F81" s="118" t="s">
        <v>326</v>
      </c>
      <c r="G81" s="125"/>
      <c r="H81" s="126"/>
      <c r="I81" s="114">
        <f>I82</f>
        <v>15000</v>
      </c>
      <c r="J81" s="114">
        <f>J82</f>
        <v>15000</v>
      </c>
      <c r="K81" s="114">
        <f>K82</f>
        <v>10409.5</v>
      </c>
      <c r="L81" s="113">
        <f t="shared" si="2"/>
        <v>69.39666666666666</v>
      </c>
    </row>
    <row r="82" spans="1:12" ht="12.75">
      <c r="A82" s="30"/>
      <c r="B82" s="88" t="s">
        <v>79</v>
      </c>
      <c r="C82" s="14"/>
      <c r="D82" s="25"/>
      <c r="E82" s="25"/>
      <c r="F82" s="90" t="s">
        <v>327</v>
      </c>
      <c r="G82" s="25"/>
      <c r="H82" s="15"/>
      <c r="I82" s="47">
        <f>I83+I88</f>
        <v>15000</v>
      </c>
      <c r="J82" s="47">
        <f>J83+J88</f>
        <v>15000</v>
      </c>
      <c r="K82" s="47">
        <f>K83+K88</f>
        <v>10409.5</v>
      </c>
      <c r="L82" s="71">
        <f t="shared" si="2"/>
        <v>69.39666666666666</v>
      </c>
    </row>
    <row r="83" spans="1:12" ht="33.75">
      <c r="A83" s="30"/>
      <c r="B83" s="88" t="s">
        <v>137</v>
      </c>
      <c r="C83" s="14"/>
      <c r="D83" s="25"/>
      <c r="E83" s="25"/>
      <c r="F83" s="90" t="s">
        <v>328</v>
      </c>
      <c r="G83" s="25"/>
      <c r="H83" s="15"/>
      <c r="I83" s="47">
        <f>I84</f>
        <v>7500</v>
      </c>
      <c r="J83" s="47">
        <f>J84</f>
        <v>7500</v>
      </c>
      <c r="K83" s="47">
        <f>K84</f>
        <v>5117.5</v>
      </c>
      <c r="L83" s="71">
        <f>(K83/J83)*100</f>
        <v>68.23333333333333</v>
      </c>
    </row>
    <row r="84" spans="1:12" ht="22.5">
      <c r="A84" s="30"/>
      <c r="B84" s="85" t="s">
        <v>92</v>
      </c>
      <c r="C84" s="14"/>
      <c r="D84" s="25"/>
      <c r="E84" s="25"/>
      <c r="F84" s="90" t="s">
        <v>328</v>
      </c>
      <c r="G84" s="25" t="s">
        <v>215</v>
      </c>
      <c r="H84" s="15"/>
      <c r="I84" s="47">
        <v>7500</v>
      </c>
      <c r="J84" s="47">
        <v>7500</v>
      </c>
      <c r="K84" s="47">
        <v>5117.5</v>
      </c>
      <c r="L84" s="71">
        <f aca="true" t="shared" si="3" ref="L84:L147">(K84/J84)*100</f>
        <v>68.23333333333333</v>
      </c>
    </row>
    <row r="85" spans="1:12" ht="12.75" hidden="1">
      <c r="A85" s="30"/>
      <c r="B85" s="23"/>
      <c r="C85" s="14"/>
      <c r="D85" s="25"/>
      <c r="E85" s="25"/>
      <c r="F85" s="25"/>
      <c r="G85" s="25"/>
      <c r="H85" s="15"/>
      <c r="I85" s="47"/>
      <c r="J85" s="47"/>
      <c r="K85" s="47"/>
      <c r="L85" s="71" t="e">
        <f t="shared" si="3"/>
        <v>#DIV/0!</v>
      </c>
    </row>
    <row r="86" spans="1:12" ht="12.75" hidden="1">
      <c r="A86" s="30"/>
      <c r="B86" s="23"/>
      <c r="C86" s="14"/>
      <c r="D86" s="25"/>
      <c r="E86" s="25"/>
      <c r="F86" s="25"/>
      <c r="G86" s="25"/>
      <c r="H86" s="15"/>
      <c r="I86" s="47"/>
      <c r="J86" s="47"/>
      <c r="K86" s="47"/>
      <c r="L86" s="71" t="e">
        <f t="shared" si="3"/>
        <v>#DIV/0!</v>
      </c>
    </row>
    <row r="87" spans="1:12" ht="12.75" hidden="1">
      <c r="A87" s="30"/>
      <c r="B87" s="23"/>
      <c r="C87" s="14"/>
      <c r="D87" s="25"/>
      <c r="E87" s="25"/>
      <c r="F87" s="25"/>
      <c r="G87" s="25"/>
      <c r="H87" s="15"/>
      <c r="I87" s="47"/>
      <c r="J87" s="47"/>
      <c r="K87" s="47"/>
      <c r="L87" s="71" t="e">
        <f t="shared" si="3"/>
        <v>#DIV/0!</v>
      </c>
    </row>
    <row r="88" spans="1:12" s="65" customFormat="1" ht="12.75">
      <c r="A88" s="132"/>
      <c r="B88" s="86" t="s">
        <v>139</v>
      </c>
      <c r="C88" s="61"/>
      <c r="D88" s="74"/>
      <c r="E88" s="74"/>
      <c r="F88" s="90" t="s">
        <v>329</v>
      </c>
      <c r="G88" s="74"/>
      <c r="H88" s="62"/>
      <c r="I88" s="47">
        <f>I90</f>
        <v>7500</v>
      </c>
      <c r="J88" s="47">
        <f>J90</f>
        <v>7500</v>
      </c>
      <c r="K88" s="47">
        <f>K90</f>
        <v>5292</v>
      </c>
      <c r="L88" s="71">
        <f t="shared" si="3"/>
        <v>70.56</v>
      </c>
    </row>
    <row r="89" spans="1:12" ht="12.75" hidden="1">
      <c r="A89" s="30"/>
      <c r="B89" s="23"/>
      <c r="C89" s="14"/>
      <c r="D89" s="25"/>
      <c r="E89" s="25"/>
      <c r="F89" s="25"/>
      <c r="G89" s="25"/>
      <c r="H89" s="15"/>
      <c r="I89" s="47"/>
      <c r="J89" s="47"/>
      <c r="K89" s="47"/>
      <c r="L89" s="71" t="e">
        <f t="shared" si="3"/>
        <v>#DIV/0!</v>
      </c>
    </row>
    <row r="90" spans="1:12" ht="28.5" customHeight="1">
      <c r="A90" s="30"/>
      <c r="B90" s="85" t="s">
        <v>92</v>
      </c>
      <c r="C90" s="14"/>
      <c r="D90" s="25"/>
      <c r="E90" s="25"/>
      <c r="F90" s="90" t="s">
        <v>329</v>
      </c>
      <c r="G90" s="25" t="s">
        <v>215</v>
      </c>
      <c r="H90" s="15"/>
      <c r="I90" s="47">
        <v>7500</v>
      </c>
      <c r="J90" s="47">
        <v>7500</v>
      </c>
      <c r="K90" s="47">
        <v>5292</v>
      </c>
      <c r="L90" s="71">
        <f t="shared" si="3"/>
        <v>70.56</v>
      </c>
    </row>
    <row r="91" spans="1:12" ht="40.5" customHeight="1">
      <c r="A91" s="129" t="s">
        <v>335</v>
      </c>
      <c r="B91" s="120" t="s">
        <v>330</v>
      </c>
      <c r="C91" s="124"/>
      <c r="D91" s="125"/>
      <c r="E91" s="125"/>
      <c r="F91" s="118" t="s">
        <v>331</v>
      </c>
      <c r="G91" s="125"/>
      <c r="H91" s="126"/>
      <c r="I91" s="114">
        <f>I92</f>
        <v>260200</v>
      </c>
      <c r="J91" s="114">
        <f>J92</f>
        <v>260200</v>
      </c>
      <c r="K91" s="114">
        <f>K92</f>
        <v>210534.71000000002</v>
      </c>
      <c r="L91" s="113">
        <f t="shared" si="3"/>
        <v>80.91264796310531</v>
      </c>
    </row>
    <row r="92" spans="1:12" ht="12.75">
      <c r="A92" s="30"/>
      <c r="B92" s="89" t="s">
        <v>79</v>
      </c>
      <c r="C92" s="14"/>
      <c r="D92" s="25"/>
      <c r="E92" s="25"/>
      <c r="F92" s="90" t="s">
        <v>332</v>
      </c>
      <c r="G92" s="25"/>
      <c r="H92" s="15"/>
      <c r="I92" s="47">
        <f>I93+I100</f>
        <v>260200</v>
      </c>
      <c r="J92" s="47">
        <f>J93+J100</f>
        <v>260200</v>
      </c>
      <c r="K92" s="47">
        <f>K93+K100</f>
        <v>210534.71000000002</v>
      </c>
      <c r="L92" s="71">
        <f t="shared" si="3"/>
        <v>80.91264796310531</v>
      </c>
    </row>
    <row r="93" spans="1:12" ht="22.5">
      <c r="A93" s="30"/>
      <c r="B93" s="85" t="s">
        <v>126</v>
      </c>
      <c r="C93" s="14"/>
      <c r="D93" s="25"/>
      <c r="E93" s="25"/>
      <c r="F93" s="90" t="s">
        <v>333</v>
      </c>
      <c r="G93" s="25"/>
      <c r="H93" s="15"/>
      <c r="I93" s="47">
        <f>I99</f>
        <v>216500</v>
      </c>
      <c r="J93" s="47">
        <f>J99</f>
        <v>216500</v>
      </c>
      <c r="K93" s="47">
        <f>K99</f>
        <v>191400.35</v>
      </c>
      <c r="L93" s="71">
        <f t="shared" si="3"/>
        <v>88.40662817551963</v>
      </c>
    </row>
    <row r="94" spans="1:12" ht="12.75" hidden="1">
      <c r="A94" s="30"/>
      <c r="B94" s="23"/>
      <c r="C94" s="14"/>
      <c r="D94" s="25"/>
      <c r="E94" s="25"/>
      <c r="F94" s="25"/>
      <c r="G94" s="25"/>
      <c r="H94" s="15"/>
      <c r="I94" s="47"/>
      <c r="J94" s="47"/>
      <c r="K94" s="47"/>
      <c r="L94" s="71" t="e">
        <f t="shared" si="3"/>
        <v>#DIV/0!</v>
      </c>
    </row>
    <row r="95" spans="1:12" ht="12.75" hidden="1">
      <c r="A95" s="30"/>
      <c r="B95" s="23"/>
      <c r="C95" s="14"/>
      <c r="D95" s="25"/>
      <c r="E95" s="25"/>
      <c r="F95" s="25"/>
      <c r="G95" s="25"/>
      <c r="H95" s="15"/>
      <c r="I95" s="47"/>
      <c r="J95" s="47"/>
      <c r="K95" s="47"/>
      <c r="L95" s="71" t="e">
        <f t="shared" si="3"/>
        <v>#DIV/0!</v>
      </c>
    </row>
    <row r="96" spans="1:12" ht="12.75" hidden="1">
      <c r="A96" s="30"/>
      <c r="B96" s="23"/>
      <c r="C96" s="14"/>
      <c r="D96" s="25"/>
      <c r="E96" s="25"/>
      <c r="F96" s="25"/>
      <c r="G96" s="25"/>
      <c r="H96" s="15"/>
      <c r="I96" s="47"/>
      <c r="J96" s="47"/>
      <c r="K96" s="47"/>
      <c r="L96" s="71" t="e">
        <f t="shared" si="3"/>
        <v>#DIV/0!</v>
      </c>
    </row>
    <row r="97" spans="1:12" ht="12.75" hidden="1">
      <c r="A97" s="30"/>
      <c r="B97" s="23"/>
      <c r="C97" s="14"/>
      <c r="D97" s="25"/>
      <c r="E97" s="25"/>
      <c r="F97" s="25"/>
      <c r="G97" s="25"/>
      <c r="H97" s="15"/>
      <c r="I97" s="47"/>
      <c r="J97" s="47"/>
      <c r="K97" s="47"/>
      <c r="L97" s="71" t="e">
        <f t="shared" si="3"/>
        <v>#DIV/0!</v>
      </c>
    </row>
    <row r="98" spans="1:12" ht="12.75" hidden="1">
      <c r="A98" s="30"/>
      <c r="B98" s="23"/>
      <c r="C98" s="14"/>
      <c r="D98" s="25"/>
      <c r="E98" s="25"/>
      <c r="F98" s="25"/>
      <c r="G98" s="25"/>
      <c r="H98" s="15"/>
      <c r="I98" s="47"/>
      <c r="J98" s="47"/>
      <c r="K98" s="47"/>
      <c r="L98" s="71" t="e">
        <f t="shared" si="3"/>
        <v>#DIV/0!</v>
      </c>
    </row>
    <row r="99" spans="1:12" ht="26.25" customHeight="1">
      <c r="A99" s="30"/>
      <c r="B99" s="85" t="s">
        <v>92</v>
      </c>
      <c r="C99" s="14"/>
      <c r="D99" s="25"/>
      <c r="E99" s="25"/>
      <c r="F99" s="90" t="s">
        <v>333</v>
      </c>
      <c r="G99" s="25" t="s">
        <v>215</v>
      </c>
      <c r="H99" s="15"/>
      <c r="I99" s="47">
        <v>216500</v>
      </c>
      <c r="J99" s="47">
        <v>216500</v>
      </c>
      <c r="K99" s="47">
        <v>191400.35</v>
      </c>
      <c r="L99" s="71">
        <f t="shared" si="3"/>
        <v>88.40662817551963</v>
      </c>
    </row>
    <row r="100" spans="1:12" ht="12.75">
      <c r="A100" s="30"/>
      <c r="B100" s="88" t="s">
        <v>146</v>
      </c>
      <c r="C100" s="14"/>
      <c r="D100" s="25"/>
      <c r="E100" s="25"/>
      <c r="F100" s="90" t="s">
        <v>334</v>
      </c>
      <c r="G100" s="25"/>
      <c r="H100" s="15"/>
      <c r="I100" s="47">
        <f>I101</f>
        <v>43700</v>
      </c>
      <c r="J100" s="47">
        <f>J101</f>
        <v>43700</v>
      </c>
      <c r="K100" s="47">
        <f>K101</f>
        <v>19134.36</v>
      </c>
      <c r="L100" s="71">
        <f t="shared" si="3"/>
        <v>43.78572082379863</v>
      </c>
    </row>
    <row r="101" spans="1:12" ht="22.5">
      <c r="A101" s="30"/>
      <c r="B101" s="85" t="s">
        <v>92</v>
      </c>
      <c r="C101" s="14"/>
      <c r="D101" s="25"/>
      <c r="E101" s="25"/>
      <c r="F101" s="90" t="s">
        <v>334</v>
      </c>
      <c r="G101" s="25" t="s">
        <v>215</v>
      </c>
      <c r="H101" s="15"/>
      <c r="I101" s="47">
        <v>43700</v>
      </c>
      <c r="J101" s="47">
        <v>43700</v>
      </c>
      <c r="K101" s="47">
        <v>19134.36</v>
      </c>
      <c r="L101" s="71">
        <f t="shared" si="3"/>
        <v>43.78572082379863</v>
      </c>
    </row>
    <row r="102" spans="1:12" ht="39.75" customHeight="1">
      <c r="A102" s="129" t="s">
        <v>315</v>
      </c>
      <c r="B102" s="120" t="s">
        <v>336</v>
      </c>
      <c r="C102" s="124"/>
      <c r="D102" s="125"/>
      <c r="E102" s="125"/>
      <c r="F102" s="118" t="s">
        <v>337</v>
      </c>
      <c r="G102" s="127"/>
      <c r="H102" s="36"/>
      <c r="I102" s="114">
        <f>I107</f>
        <v>1307025.22</v>
      </c>
      <c r="J102" s="114">
        <f>J107</f>
        <v>1307025.22</v>
      </c>
      <c r="K102" s="114">
        <f>K107</f>
        <v>1293568.95</v>
      </c>
      <c r="L102" s="113">
        <f t="shared" si="3"/>
        <v>98.97046592566898</v>
      </c>
    </row>
    <row r="103" spans="1:12" ht="12.75" hidden="1">
      <c r="A103" s="30"/>
      <c r="B103" s="23"/>
      <c r="C103" s="14"/>
      <c r="D103" s="25"/>
      <c r="E103" s="25"/>
      <c r="F103" s="25"/>
      <c r="G103" s="25"/>
      <c r="H103" s="15"/>
      <c r="I103" s="47"/>
      <c r="J103" s="47"/>
      <c r="K103" s="47"/>
      <c r="L103" s="101" t="e">
        <f t="shared" si="3"/>
        <v>#DIV/0!</v>
      </c>
    </row>
    <row r="104" spans="1:12" ht="12.75" hidden="1">
      <c r="A104" s="30"/>
      <c r="B104" s="23"/>
      <c r="C104" s="14"/>
      <c r="D104" s="25"/>
      <c r="E104" s="25"/>
      <c r="F104" s="25"/>
      <c r="G104" s="25"/>
      <c r="H104" s="15"/>
      <c r="I104" s="47"/>
      <c r="J104" s="47"/>
      <c r="K104" s="47"/>
      <c r="L104" s="101" t="e">
        <f t="shared" si="3"/>
        <v>#DIV/0!</v>
      </c>
    </row>
    <row r="105" spans="1:12" ht="12.75" hidden="1">
      <c r="A105" s="30"/>
      <c r="B105" s="23"/>
      <c r="C105" s="14"/>
      <c r="D105" s="25"/>
      <c r="E105" s="25"/>
      <c r="F105" s="25"/>
      <c r="G105" s="25"/>
      <c r="H105" s="15"/>
      <c r="I105" s="47"/>
      <c r="J105" s="47"/>
      <c r="K105" s="47"/>
      <c r="L105" s="101" t="e">
        <f t="shared" si="3"/>
        <v>#DIV/0!</v>
      </c>
    </row>
    <row r="106" spans="1:12" ht="12.75" hidden="1">
      <c r="A106" s="30"/>
      <c r="B106" s="23"/>
      <c r="C106" s="14"/>
      <c r="D106" s="25"/>
      <c r="E106" s="25"/>
      <c r="F106" s="25"/>
      <c r="G106" s="25"/>
      <c r="H106" s="15"/>
      <c r="I106" s="47"/>
      <c r="J106" s="47"/>
      <c r="K106" s="47"/>
      <c r="L106" s="101" t="e">
        <f t="shared" si="3"/>
        <v>#DIV/0!</v>
      </c>
    </row>
    <row r="107" spans="1:12" ht="15" customHeight="1">
      <c r="A107" s="30"/>
      <c r="B107" s="93" t="s">
        <v>79</v>
      </c>
      <c r="C107" s="14"/>
      <c r="D107" s="25"/>
      <c r="E107" s="25"/>
      <c r="F107" s="90" t="s">
        <v>338</v>
      </c>
      <c r="G107" s="25"/>
      <c r="H107" s="15"/>
      <c r="I107" s="47">
        <f>I108</f>
        <v>1307025.22</v>
      </c>
      <c r="J107" s="47">
        <f>J108</f>
        <v>1307025.22</v>
      </c>
      <c r="K107" s="47">
        <f>K108</f>
        <v>1293568.95</v>
      </c>
      <c r="L107" s="71">
        <f t="shared" si="3"/>
        <v>98.97046592566898</v>
      </c>
    </row>
    <row r="108" spans="1:12" ht="33.75">
      <c r="A108" s="30"/>
      <c r="B108" s="93" t="s">
        <v>339</v>
      </c>
      <c r="C108" s="14"/>
      <c r="D108" s="25"/>
      <c r="E108" s="25"/>
      <c r="F108" s="90" t="s">
        <v>340</v>
      </c>
      <c r="G108" s="25"/>
      <c r="H108" s="15"/>
      <c r="I108" s="47">
        <f>I122</f>
        <v>1307025.22</v>
      </c>
      <c r="J108" s="47">
        <f>J122</f>
        <v>1307025.22</v>
      </c>
      <c r="K108" s="47">
        <f>K122</f>
        <v>1293568.95</v>
      </c>
      <c r="L108" s="71">
        <f t="shared" si="3"/>
        <v>98.97046592566898</v>
      </c>
    </row>
    <row r="109" spans="1:12" ht="12.75" hidden="1">
      <c r="A109" s="30"/>
      <c r="B109" s="23"/>
      <c r="C109" s="14"/>
      <c r="D109" s="25"/>
      <c r="E109" s="25"/>
      <c r="F109" s="25"/>
      <c r="G109" s="25"/>
      <c r="H109" s="15"/>
      <c r="I109" s="47"/>
      <c r="J109" s="47"/>
      <c r="K109" s="47"/>
      <c r="L109" s="71" t="e">
        <f t="shared" si="3"/>
        <v>#DIV/0!</v>
      </c>
    </row>
    <row r="110" spans="1:12" ht="12.75" hidden="1">
      <c r="A110" s="30"/>
      <c r="B110" s="23"/>
      <c r="C110" s="14"/>
      <c r="D110" s="25"/>
      <c r="E110" s="25"/>
      <c r="F110" s="25"/>
      <c r="G110" s="25"/>
      <c r="H110" s="15"/>
      <c r="I110" s="47"/>
      <c r="J110" s="47"/>
      <c r="K110" s="47"/>
      <c r="L110" s="71" t="e">
        <f t="shared" si="3"/>
        <v>#DIV/0!</v>
      </c>
    </row>
    <row r="111" spans="1:12" ht="12.75" hidden="1">
      <c r="A111" s="30"/>
      <c r="B111" s="23"/>
      <c r="C111" s="14"/>
      <c r="D111" s="25"/>
      <c r="E111" s="25"/>
      <c r="F111" s="25"/>
      <c r="G111" s="25"/>
      <c r="H111" s="15"/>
      <c r="I111" s="47"/>
      <c r="J111" s="47"/>
      <c r="K111" s="47"/>
      <c r="L111" s="71" t="e">
        <f t="shared" si="3"/>
        <v>#DIV/0!</v>
      </c>
    </row>
    <row r="112" spans="1:12" ht="12.75" hidden="1">
      <c r="A112" s="30"/>
      <c r="B112" s="23"/>
      <c r="C112" s="14"/>
      <c r="D112" s="25"/>
      <c r="E112" s="25"/>
      <c r="F112" s="25"/>
      <c r="G112" s="25"/>
      <c r="H112" s="15"/>
      <c r="I112" s="47"/>
      <c r="J112" s="47"/>
      <c r="K112" s="47"/>
      <c r="L112" s="71" t="e">
        <f t="shared" si="3"/>
        <v>#DIV/0!</v>
      </c>
    </row>
    <row r="113" spans="1:12" ht="12.75" hidden="1">
      <c r="A113" s="30"/>
      <c r="B113" s="23"/>
      <c r="C113" s="14"/>
      <c r="D113" s="25"/>
      <c r="E113" s="25"/>
      <c r="F113" s="25"/>
      <c r="G113" s="25"/>
      <c r="H113" s="15"/>
      <c r="I113" s="47"/>
      <c r="J113" s="47"/>
      <c r="K113" s="47"/>
      <c r="L113" s="71" t="e">
        <f t="shared" si="3"/>
        <v>#DIV/0!</v>
      </c>
    </row>
    <row r="114" spans="1:12" ht="12.75" hidden="1">
      <c r="A114" s="30"/>
      <c r="B114" s="23"/>
      <c r="C114" s="14"/>
      <c r="D114" s="25"/>
      <c r="E114" s="25"/>
      <c r="F114" s="25"/>
      <c r="G114" s="25"/>
      <c r="H114" s="15"/>
      <c r="I114" s="47"/>
      <c r="J114" s="47"/>
      <c r="K114" s="47"/>
      <c r="L114" s="71" t="e">
        <f t="shared" si="3"/>
        <v>#DIV/0!</v>
      </c>
    </row>
    <row r="115" spans="1:12" ht="12.75" hidden="1">
      <c r="A115" s="30"/>
      <c r="B115" s="23"/>
      <c r="C115" s="14"/>
      <c r="D115" s="25"/>
      <c r="E115" s="25"/>
      <c r="F115" s="25"/>
      <c r="G115" s="25"/>
      <c r="H115" s="15"/>
      <c r="I115" s="47"/>
      <c r="J115" s="47"/>
      <c r="K115" s="47"/>
      <c r="L115" s="71" t="e">
        <f t="shared" si="3"/>
        <v>#DIV/0!</v>
      </c>
    </row>
    <row r="116" spans="1:12" ht="12.75" hidden="1">
      <c r="A116" s="30"/>
      <c r="B116" s="23"/>
      <c r="C116" s="14"/>
      <c r="D116" s="25"/>
      <c r="E116" s="25"/>
      <c r="F116" s="25"/>
      <c r="G116" s="25"/>
      <c r="H116" s="15"/>
      <c r="I116" s="47"/>
      <c r="J116" s="47"/>
      <c r="K116" s="47"/>
      <c r="L116" s="71" t="e">
        <f t="shared" si="3"/>
        <v>#DIV/0!</v>
      </c>
    </row>
    <row r="117" spans="1:12" ht="12.75" hidden="1">
      <c r="A117" s="30"/>
      <c r="B117" s="23"/>
      <c r="C117" s="14"/>
      <c r="D117" s="25"/>
      <c r="E117" s="25"/>
      <c r="F117" s="25"/>
      <c r="G117" s="25"/>
      <c r="H117" s="15"/>
      <c r="I117" s="47"/>
      <c r="J117" s="47"/>
      <c r="K117" s="47"/>
      <c r="L117" s="71" t="e">
        <f t="shared" si="3"/>
        <v>#DIV/0!</v>
      </c>
    </row>
    <row r="118" spans="1:12" ht="12.75" hidden="1">
      <c r="A118" s="30"/>
      <c r="B118" s="23"/>
      <c r="C118" s="14"/>
      <c r="D118" s="25"/>
      <c r="E118" s="25"/>
      <c r="F118" s="25"/>
      <c r="G118" s="25"/>
      <c r="H118" s="15"/>
      <c r="I118" s="47"/>
      <c r="J118" s="47"/>
      <c r="K118" s="47"/>
      <c r="L118" s="71" t="e">
        <f t="shared" si="3"/>
        <v>#DIV/0!</v>
      </c>
    </row>
    <row r="119" spans="1:12" ht="12.75" hidden="1">
      <c r="A119" s="30"/>
      <c r="B119" s="23"/>
      <c r="C119" s="14"/>
      <c r="D119" s="25"/>
      <c r="E119" s="25"/>
      <c r="F119" s="25"/>
      <c r="G119" s="25"/>
      <c r="H119" s="15"/>
      <c r="I119" s="47"/>
      <c r="J119" s="47"/>
      <c r="K119" s="47"/>
      <c r="L119" s="71" t="e">
        <f t="shared" si="3"/>
        <v>#DIV/0!</v>
      </c>
    </row>
    <row r="120" spans="1:12" ht="12.75" hidden="1">
      <c r="A120" s="30"/>
      <c r="B120" s="23"/>
      <c r="C120" s="14"/>
      <c r="D120" s="25"/>
      <c r="E120" s="25"/>
      <c r="F120" s="25"/>
      <c r="G120" s="25"/>
      <c r="H120" s="15"/>
      <c r="I120" s="47"/>
      <c r="J120" s="47"/>
      <c r="K120" s="47"/>
      <c r="L120" s="71" t="e">
        <f t="shared" si="3"/>
        <v>#DIV/0!</v>
      </c>
    </row>
    <row r="121" spans="1:12" ht="12.75" hidden="1">
      <c r="A121" s="30"/>
      <c r="B121" s="23"/>
      <c r="C121" s="14"/>
      <c r="D121" s="25"/>
      <c r="E121" s="25"/>
      <c r="F121" s="25"/>
      <c r="G121" s="25"/>
      <c r="H121" s="15"/>
      <c r="I121" s="47"/>
      <c r="J121" s="47"/>
      <c r="K121" s="47"/>
      <c r="L121" s="71" t="e">
        <f t="shared" si="3"/>
        <v>#DIV/0!</v>
      </c>
    </row>
    <row r="122" spans="1:12" ht="22.5">
      <c r="A122" s="30"/>
      <c r="B122" s="85" t="s">
        <v>92</v>
      </c>
      <c r="C122" s="14"/>
      <c r="D122" s="25"/>
      <c r="E122" s="25"/>
      <c r="F122" s="90" t="s">
        <v>340</v>
      </c>
      <c r="G122" s="25" t="s">
        <v>215</v>
      </c>
      <c r="H122" s="15"/>
      <c r="I122" s="47">
        <v>1307025.22</v>
      </c>
      <c r="J122" s="47">
        <v>1307025.22</v>
      </c>
      <c r="K122" s="47">
        <v>1293568.95</v>
      </c>
      <c r="L122" s="71">
        <f t="shared" si="3"/>
        <v>98.97046592566898</v>
      </c>
    </row>
    <row r="123" spans="1:12" ht="54.75" customHeight="1">
      <c r="A123" s="129" t="s">
        <v>341</v>
      </c>
      <c r="B123" s="120" t="s">
        <v>342</v>
      </c>
      <c r="C123" s="124"/>
      <c r="D123" s="125"/>
      <c r="E123" s="125"/>
      <c r="F123" s="118" t="s">
        <v>343</v>
      </c>
      <c r="G123" s="125"/>
      <c r="H123" s="126"/>
      <c r="I123" s="114">
        <f>I128</f>
        <v>5000</v>
      </c>
      <c r="J123" s="114">
        <f>J128</f>
        <v>5000</v>
      </c>
      <c r="K123" s="114">
        <f>K128</f>
        <v>5000</v>
      </c>
      <c r="L123" s="113">
        <f t="shared" si="3"/>
        <v>100</v>
      </c>
    </row>
    <row r="124" spans="1:12" ht="12.75" hidden="1">
      <c r="A124" s="30"/>
      <c r="B124" s="23"/>
      <c r="C124" s="14"/>
      <c r="D124" s="25"/>
      <c r="E124" s="25"/>
      <c r="F124" s="25"/>
      <c r="G124" s="25"/>
      <c r="H124" s="15"/>
      <c r="I124" s="47"/>
      <c r="J124" s="104"/>
      <c r="K124" s="47"/>
      <c r="L124" s="101" t="e">
        <f t="shared" si="3"/>
        <v>#DIV/0!</v>
      </c>
    </row>
    <row r="125" spans="1:12" ht="12.75" hidden="1">
      <c r="A125" s="30"/>
      <c r="B125" s="23"/>
      <c r="C125" s="14"/>
      <c r="D125" s="25"/>
      <c r="E125" s="25"/>
      <c r="F125" s="25"/>
      <c r="G125" s="25"/>
      <c r="H125" s="15"/>
      <c r="I125" s="47"/>
      <c r="J125" s="104"/>
      <c r="K125" s="47"/>
      <c r="L125" s="101" t="e">
        <f t="shared" si="3"/>
        <v>#DIV/0!</v>
      </c>
    </row>
    <row r="126" spans="1:12" ht="12.75" hidden="1">
      <c r="A126" s="30"/>
      <c r="B126" s="23"/>
      <c r="C126" s="14"/>
      <c r="D126" s="25"/>
      <c r="E126" s="25"/>
      <c r="F126" s="25"/>
      <c r="G126" s="25"/>
      <c r="H126" s="15"/>
      <c r="I126" s="47"/>
      <c r="J126" s="104"/>
      <c r="K126" s="47"/>
      <c r="L126" s="101" t="e">
        <f t="shared" si="3"/>
        <v>#DIV/0!</v>
      </c>
    </row>
    <row r="127" spans="1:12" ht="12.75" hidden="1">
      <c r="A127" s="30"/>
      <c r="B127" s="23"/>
      <c r="C127" s="14"/>
      <c r="D127" s="25"/>
      <c r="E127" s="25"/>
      <c r="F127" s="25"/>
      <c r="G127" s="25"/>
      <c r="H127" s="15"/>
      <c r="I127" s="47"/>
      <c r="J127" s="104"/>
      <c r="K127" s="47"/>
      <c r="L127" s="101" t="e">
        <f t="shared" si="3"/>
        <v>#DIV/0!</v>
      </c>
    </row>
    <row r="128" spans="1:12" s="48" customFormat="1" ht="12.75">
      <c r="A128" s="131"/>
      <c r="B128" s="85" t="s">
        <v>79</v>
      </c>
      <c r="C128" s="77"/>
      <c r="D128" s="78"/>
      <c r="E128" s="78"/>
      <c r="F128" s="90" t="s">
        <v>344</v>
      </c>
      <c r="G128" s="78"/>
      <c r="H128" s="79"/>
      <c r="I128" s="47">
        <f aca="true" t="shared" si="4" ref="I128:K129">I129</f>
        <v>5000</v>
      </c>
      <c r="J128" s="47">
        <f t="shared" si="4"/>
        <v>5000</v>
      </c>
      <c r="K128" s="47">
        <f t="shared" si="4"/>
        <v>5000</v>
      </c>
      <c r="L128" s="71">
        <f t="shared" si="3"/>
        <v>100</v>
      </c>
    </row>
    <row r="129" spans="1:12" ht="12.75">
      <c r="A129" s="30"/>
      <c r="B129" s="85" t="s">
        <v>147</v>
      </c>
      <c r="C129" s="14"/>
      <c r="D129" s="25"/>
      <c r="E129" s="25"/>
      <c r="F129" s="90" t="s">
        <v>345</v>
      </c>
      <c r="G129" s="25"/>
      <c r="H129" s="15"/>
      <c r="I129" s="47">
        <f t="shared" si="4"/>
        <v>5000</v>
      </c>
      <c r="J129" s="47">
        <f t="shared" si="4"/>
        <v>5000</v>
      </c>
      <c r="K129" s="47">
        <f t="shared" si="4"/>
        <v>5000</v>
      </c>
      <c r="L129" s="71">
        <f t="shared" si="3"/>
        <v>100</v>
      </c>
    </row>
    <row r="130" spans="1:12" ht="25.5" customHeight="1">
      <c r="A130" s="30"/>
      <c r="B130" s="85" t="s">
        <v>92</v>
      </c>
      <c r="C130" s="14"/>
      <c r="D130" s="25"/>
      <c r="E130" s="25"/>
      <c r="F130" s="90" t="s">
        <v>345</v>
      </c>
      <c r="G130" s="25" t="s">
        <v>215</v>
      </c>
      <c r="H130" s="15"/>
      <c r="I130" s="47">
        <v>5000</v>
      </c>
      <c r="J130" s="47">
        <v>5000</v>
      </c>
      <c r="K130" s="47">
        <v>5000</v>
      </c>
      <c r="L130" s="71">
        <f t="shared" si="3"/>
        <v>100</v>
      </c>
    </row>
    <row r="131" spans="1:12" ht="45.75" customHeight="1">
      <c r="A131" s="129" t="s">
        <v>346</v>
      </c>
      <c r="B131" s="120" t="s">
        <v>347</v>
      </c>
      <c r="C131" s="124"/>
      <c r="D131" s="125"/>
      <c r="E131" s="125"/>
      <c r="F131" s="118" t="s">
        <v>348</v>
      </c>
      <c r="G131" s="127"/>
      <c r="H131" s="36"/>
      <c r="I131" s="114">
        <f>I132</f>
        <v>4385128.54</v>
      </c>
      <c r="J131" s="114">
        <f>J132</f>
        <v>4385128.54</v>
      </c>
      <c r="K131" s="114">
        <f>K132</f>
        <v>4278077.56</v>
      </c>
      <c r="L131" s="113">
        <f t="shared" si="3"/>
        <v>97.55877213122696</v>
      </c>
    </row>
    <row r="132" spans="1:12" ht="12.75">
      <c r="A132" s="30"/>
      <c r="B132" s="85" t="s">
        <v>79</v>
      </c>
      <c r="C132" s="14"/>
      <c r="D132" s="25"/>
      <c r="E132" s="25"/>
      <c r="F132" s="90" t="s">
        <v>349</v>
      </c>
      <c r="G132" s="25"/>
      <c r="H132" s="15"/>
      <c r="I132" s="47">
        <f>I133+I147+I149+I155+I157+I168</f>
        <v>4385128.54</v>
      </c>
      <c r="J132" s="47">
        <f>J133+J147+J149+J155+J157+J168</f>
        <v>4385128.54</v>
      </c>
      <c r="K132" s="47">
        <f>K133+K147+K149+K155+K157+K168</f>
        <v>4278077.56</v>
      </c>
      <c r="L132" s="71">
        <f t="shared" si="3"/>
        <v>97.55877213122696</v>
      </c>
    </row>
    <row r="133" spans="1:12" ht="12.75" customHeight="1">
      <c r="A133" s="30"/>
      <c r="B133" s="87" t="s">
        <v>80</v>
      </c>
      <c r="C133" s="14"/>
      <c r="D133" s="25"/>
      <c r="E133" s="25"/>
      <c r="F133" s="90" t="s">
        <v>350</v>
      </c>
      <c r="G133" s="25"/>
      <c r="H133" s="15"/>
      <c r="I133" s="47">
        <f>I140+I145+I146</f>
        <v>3775843.07</v>
      </c>
      <c r="J133" s="47">
        <f>J140+J145+J146</f>
        <v>3775843.07</v>
      </c>
      <c r="K133" s="47">
        <f>K140+K145+K146</f>
        <v>3701457.4099999997</v>
      </c>
      <c r="L133" s="71">
        <f t="shared" si="3"/>
        <v>98.02995890928273</v>
      </c>
    </row>
    <row r="134" spans="1:12" ht="12.75" hidden="1">
      <c r="A134" s="30"/>
      <c r="B134" s="23"/>
      <c r="C134" s="14"/>
      <c r="D134" s="25"/>
      <c r="E134" s="25"/>
      <c r="F134" s="25"/>
      <c r="G134" s="25"/>
      <c r="H134" s="15"/>
      <c r="I134" s="47"/>
      <c r="J134" s="47"/>
      <c r="K134" s="47"/>
      <c r="L134" s="105" t="e">
        <f t="shared" si="3"/>
        <v>#DIV/0!</v>
      </c>
    </row>
    <row r="135" spans="1:12" ht="12.75" hidden="1">
      <c r="A135" s="30"/>
      <c r="B135" s="23"/>
      <c r="C135" s="14"/>
      <c r="D135" s="25"/>
      <c r="E135" s="25"/>
      <c r="F135" s="25"/>
      <c r="G135" s="25"/>
      <c r="H135" s="15"/>
      <c r="I135" s="47"/>
      <c r="J135" s="47"/>
      <c r="K135" s="47"/>
      <c r="L135" s="105" t="e">
        <f t="shared" si="3"/>
        <v>#DIV/0!</v>
      </c>
    </row>
    <row r="136" spans="1:12" ht="12.75" hidden="1">
      <c r="A136" s="30"/>
      <c r="B136" s="23"/>
      <c r="C136" s="14"/>
      <c r="D136" s="25"/>
      <c r="E136" s="25"/>
      <c r="F136" s="25"/>
      <c r="G136" s="25"/>
      <c r="H136" s="15"/>
      <c r="I136" s="47"/>
      <c r="J136" s="47"/>
      <c r="K136" s="47"/>
      <c r="L136" s="105" t="e">
        <f t="shared" si="3"/>
        <v>#DIV/0!</v>
      </c>
    </row>
    <row r="137" spans="1:12" ht="12.75" hidden="1">
      <c r="A137" s="30"/>
      <c r="B137" s="23"/>
      <c r="C137" s="14"/>
      <c r="D137" s="25"/>
      <c r="E137" s="25"/>
      <c r="F137" s="25"/>
      <c r="G137" s="25"/>
      <c r="H137" s="15"/>
      <c r="I137" s="47"/>
      <c r="J137" s="47"/>
      <c r="K137" s="47"/>
      <c r="L137" s="105" t="e">
        <f t="shared" si="3"/>
        <v>#DIV/0!</v>
      </c>
    </row>
    <row r="138" spans="1:12" ht="12.75" hidden="1">
      <c r="A138" s="30"/>
      <c r="B138" s="23"/>
      <c r="C138" s="14"/>
      <c r="D138" s="25"/>
      <c r="E138" s="25"/>
      <c r="F138" s="25"/>
      <c r="G138" s="25"/>
      <c r="H138" s="15"/>
      <c r="I138" s="47"/>
      <c r="J138" s="47"/>
      <c r="K138" s="47"/>
      <c r="L138" s="105" t="e">
        <f t="shared" si="3"/>
        <v>#DIV/0!</v>
      </c>
    </row>
    <row r="139" spans="1:12" ht="12.75" hidden="1">
      <c r="A139" s="30"/>
      <c r="B139" s="23"/>
      <c r="C139" s="14"/>
      <c r="D139" s="25"/>
      <c r="E139" s="25"/>
      <c r="F139" s="25"/>
      <c r="G139" s="25"/>
      <c r="H139" s="15"/>
      <c r="I139" s="47"/>
      <c r="J139" s="47"/>
      <c r="K139" s="47"/>
      <c r="L139" s="105" t="e">
        <f t="shared" si="3"/>
        <v>#DIV/0!</v>
      </c>
    </row>
    <row r="140" spans="1:12" ht="45">
      <c r="A140" s="30"/>
      <c r="B140" s="87" t="s">
        <v>304</v>
      </c>
      <c r="C140" s="14"/>
      <c r="D140" s="25"/>
      <c r="E140" s="25"/>
      <c r="F140" s="90" t="s">
        <v>350</v>
      </c>
      <c r="G140" s="25" t="s">
        <v>214</v>
      </c>
      <c r="H140" s="15"/>
      <c r="I140" s="47">
        <v>3293600</v>
      </c>
      <c r="J140" s="47">
        <v>3293600</v>
      </c>
      <c r="K140" s="47">
        <v>3259871.01</v>
      </c>
      <c r="L140" s="71">
        <f t="shared" si="3"/>
        <v>98.9759233058052</v>
      </c>
    </row>
    <row r="141" spans="1:12" ht="12.75" hidden="1">
      <c r="A141" s="30"/>
      <c r="B141" s="23"/>
      <c r="C141" s="14"/>
      <c r="D141" s="25"/>
      <c r="E141" s="25"/>
      <c r="F141" s="25"/>
      <c r="G141" s="25"/>
      <c r="H141" s="15"/>
      <c r="I141" s="47"/>
      <c r="J141" s="104"/>
      <c r="K141" s="47"/>
      <c r="L141" s="71" t="e">
        <f t="shared" si="3"/>
        <v>#DIV/0!</v>
      </c>
    </row>
    <row r="142" spans="1:12" ht="12.75" hidden="1">
      <c r="A142" s="30"/>
      <c r="B142" s="23"/>
      <c r="C142" s="14"/>
      <c r="D142" s="25"/>
      <c r="E142" s="25"/>
      <c r="F142" s="25"/>
      <c r="G142" s="25"/>
      <c r="H142" s="15"/>
      <c r="I142" s="47"/>
      <c r="J142" s="104"/>
      <c r="K142" s="47"/>
      <c r="L142" s="71" t="e">
        <f t="shared" si="3"/>
        <v>#DIV/0!</v>
      </c>
    </row>
    <row r="143" spans="1:12" ht="12.75" hidden="1">
      <c r="A143" s="30"/>
      <c r="B143" s="23"/>
      <c r="C143" s="14"/>
      <c r="D143" s="25"/>
      <c r="E143" s="25"/>
      <c r="F143" s="25"/>
      <c r="G143" s="25"/>
      <c r="H143" s="15"/>
      <c r="I143" s="47"/>
      <c r="J143" s="104"/>
      <c r="K143" s="47"/>
      <c r="L143" s="71" t="e">
        <f t="shared" si="3"/>
        <v>#DIV/0!</v>
      </c>
    </row>
    <row r="144" spans="1:12" ht="12.75" hidden="1">
      <c r="A144" s="30"/>
      <c r="B144" s="23"/>
      <c r="C144" s="14"/>
      <c r="D144" s="25"/>
      <c r="E144" s="25"/>
      <c r="F144" s="25"/>
      <c r="G144" s="25"/>
      <c r="H144" s="15"/>
      <c r="I144" s="47"/>
      <c r="J144" s="104"/>
      <c r="K144" s="47"/>
      <c r="L144" s="71" t="e">
        <f t="shared" si="3"/>
        <v>#DIV/0!</v>
      </c>
    </row>
    <row r="145" spans="1:12" s="48" customFormat="1" ht="22.5">
      <c r="A145" s="131"/>
      <c r="B145" s="85" t="s">
        <v>92</v>
      </c>
      <c r="C145" s="77"/>
      <c r="D145" s="78"/>
      <c r="E145" s="78"/>
      <c r="F145" s="90" t="s">
        <v>350</v>
      </c>
      <c r="G145" s="45" t="s">
        <v>215</v>
      </c>
      <c r="H145" s="79"/>
      <c r="I145" s="47">
        <v>440143.07</v>
      </c>
      <c r="J145" s="47">
        <v>440143.07</v>
      </c>
      <c r="K145" s="47">
        <v>399564.42</v>
      </c>
      <c r="L145" s="71">
        <f t="shared" si="3"/>
        <v>90.78057732455039</v>
      </c>
    </row>
    <row r="146" spans="1:12" ht="12.75">
      <c r="A146" s="30"/>
      <c r="B146" s="85" t="s">
        <v>102</v>
      </c>
      <c r="C146" s="14"/>
      <c r="D146" s="25"/>
      <c r="E146" s="25"/>
      <c r="F146" s="90" t="s">
        <v>350</v>
      </c>
      <c r="G146" s="25" t="s">
        <v>216</v>
      </c>
      <c r="H146" s="15"/>
      <c r="I146" s="47">
        <v>42100</v>
      </c>
      <c r="J146" s="47">
        <v>42100</v>
      </c>
      <c r="K146" s="47">
        <v>42021.98</v>
      </c>
      <c r="L146" s="71">
        <f t="shared" si="3"/>
        <v>99.81467933491686</v>
      </c>
    </row>
    <row r="147" spans="1:12" ht="22.5">
      <c r="A147" s="30"/>
      <c r="B147" s="85" t="s">
        <v>127</v>
      </c>
      <c r="C147" s="14"/>
      <c r="D147" s="25"/>
      <c r="E147" s="25"/>
      <c r="F147" s="90" t="s">
        <v>351</v>
      </c>
      <c r="G147" s="25"/>
      <c r="H147" s="15"/>
      <c r="I147" s="47">
        <f>I148</f>
        <v>1000</v>
      </c>
      <c r="J147" s="47">
        <f>J148</f>
        <v>1000</v>
      </c>
      <c r="K147" s="47">
        <f>K148</f>
        <v>1000</v>
      </c>
      <c r="L147" s="71">
        <f t="shared" si="3"/>
        <v>100</v>
      </c>
    </row>
    <row r="148" spans="1:12" ht="22.5">
      <c r="A148" s="30"/>
      <c r="B148" s="85" t="s">
        <v>92</v>
      </c>
      <c r="C148" s="14"/>
      <c r="D148" s="25"/>
      <c r="E148" s="25"/>
      <c r="F148" s="90" t="s">
        <v>351</v>
      </c>
      <c r="G148" s="25" t="s">
        <v>215</v>
      </c>
      <c r="H148" s="15"/>
      <c r="I148" s="47">
        <v>1000</v>
      </c>
      <c r="J148" s="47">
        <v>1000</v>
      </c>
      <c r="K148" s="47">
        <v>1000</v>
      </c>
      <c r="L148" s="71">
        <f aca="true" t="shared" si="5" ref="L148:L209">(K148/J148)*100</f>
        <v>100</v>
      </c>
    </row>
    <row r="149" spans="1:12" ht="22.5">
      <c r="A149" s="30"/>
      <c r="B149" s="94" t="s">
        <v>128</v>
      </c>
      <c r="C149" s="95"/>
      <c r="D149" s="96"/>
      <c r="E149" s="96"/>
      <c r="F149" s="97" t="s">
        <v>352</v>
      </c>
      <c r="G149" s="25"/>
      <c r="H149" s="15"/>
      <c r="I149" s="47">
        <f>I150</f>
        <v>391185.47</v>
      </c>
      <c r="J149" s="47">
        <f>J150</f>
        <v>391185.47</v>
      </c>
      <c r="K149" s="47">
        <f>K150</f>
        <v>358520.15</v>
      </c>
      <c r="L149" s="71">
        <f t="shared" si="5"/>
        <v>91.64965917573575</v>
      </c>
    </row>
    <row r="150" spans="1:12" ht="22.5">
      <c r="A150" s="30"/>
      <c r="B150" s="94" t="s">
        <v>92</v>
      </c>
      <c r="C150" s="95"/>
      <c r="D150" s="96"/>
      <c r="E150" s="96"/>
      <c r="F150" s="97" t="s">
        <v>352</v>
      </c>
      <c r="G150" s="25" t="s">
        <v>215</v>
      </c>
      <c r="H150" s="15"/>
      <c r="I150" s="47">
        <v>391185.47</v>
      </c>
      <c r="J150" s="47">
        <v>391185.47</v>
      </c>
      <c r="K150" s="47">
        <v>358520.15</v>
      </c>
      <c r="L150" s="71">
        <f t="shared" si="5"/>
        <v>91.64965917573575</v>
      </c>
    </row>
    <row r="151" spans="1:12" ht="12.75" hidden="1">
      <c r="A151" s="30"/>
      <c r="B151" s="23"/>
      <c r="C151" s="14"/>
      <c r="D151" s="25"/>
      <c r="E151" s="25"/>
      <c r="F151" s="25"/>
      <c r="G151" s="25"/>
      <c r="H151" s="15"/>
      <c r="I151" s="47"/>
      <c r="J151" s="47"/>
      <c r="K151" s="47"/>
      <c r="L151" s="71" t="e">
        <f t="shared" si="5"/>
        <v>#DIV/0!</v>
      </c>
    </row>
    <row r="152" spans="1:12" ht="12.75" hidden="1">
      <c r="A152" s="30"/>
      <c r="B152" s="23"/>
      <c r="C152" s="14"/>
      <c r="D152" s="25"/>
      <c r="E152" s="25"/>
      <c r="F152" s="25"/>
      <c r="G152" s="25"/>
      <c r="H152" s="15"/>
      <c r="I152" s="47"/>
      <c r="J152" s="47"/>
      <c r="K152" s="47"/>
      <c r="L152" s="71" t="e">
        <f t="shared" si="5"/>
        <v>#DIV/0!</v>
      </c>
    </row>
    <row r="153" spans="1:12" ht="12.75" hidden="1">
      <c r="A153" s="30"/>
      <c r="B153" s="23"/>
      <c r="C153" s="14"/>
      <c r="D153" s="25"/>
      <c r="E153" s="25"/>
      <c r="F153" s="25"/>
      <c r="G153" s="25"/>
      <c r="H153" s="15"/>
      <c r="I153" s="47"/>
      <c r="J153" s="47"/>
      <c r="K153" s="47"/>
      <c r="L153" s="71" t="e">
        <f t="shared" si="5"/>
        <v>#DIV/0!</v>
      </c>
    </row>
    <row r="154" spans="1:12" ht="12.75" hidden="1">
      <c r="A154" s="30"/>
      <c r="B154" s="23"/>
      <c r="C154" s="14"/>
      <c r="D154" s="25"/>
      <c r="E154" s="25"/>
      <c r="F154" s="25"/>
      <c r="G154" s="25"/>
      <c r="H154" s="15"/>
      <c r="I154" s="47"/>
      <c r="J154" s="47"/>
      <c r="K154" s="47"/>
      <c r="L154" s="71" t="e">
        <f t="shared" si="5"/>
        <v>#DIV/0!</v>
      </c>
    </row>
    <row r="155" spans="1:12" ht="33.75">
      <c r="A155" s="30"/>
      <c r="B155" s="151" t="s">
        <v>353</v>
      </c>
      <c r="C155" s="14"/>
      <c r="D155" s="25"/>
      <c r="E155" s="25"/>
      <c r="F155" s="90" t="s">
        <v>354</v>
      </c>
      <c r="G155" s="25"/>
      <c r="H155" s="15"/>
      <c r="I155" s="47">
        <f>I156</f>
        <v>31500</v>
      </c>
      <c r="J155" s="47">
        <f>J156</f>
        <v>31500</v>
      </c>
      <c r="K155" s="47">
        <f>K156</f>
        <v>31500</v>
      </c>
      <c r="L155" s="71">
        <f t="shared" si="5"/>
        <v>100</v>
      </c>
    </row>
    <row r="156" spans="1:12" ht="12.75">
      <c r="A156" s="30"/>
      <c r="B156" s="85" t="s">
        <v>112</v>
      </c>
      <c r="C156" s="14"/>
      <c r="D156" s="25"/>
      <c r="E156" s="25"/>
      <c r="F156" s="90" t="s">
        <v>354</v>
      </c>
      <c r="G156" s="25" t="s">
        <v>225</v>
      </c>
      <c r="H156" s="15"/>
      <c r="I156" s="47">
        <v>31500</v>
      </c>
      <c r="J156" s="47">
        <v>31500</v>
      </c>
      <c r="K156" s="47">
        <v>31500</v>
      </c>
      <c r="L156" s="71">
        <f t="shared" si="5"/>
        <v>100</v>
      </c>
    </row>
    <row r="157" spans="1:12" ht="22.5">
      <c r="A157" s="30"/>
      <c r="B157" s="98" t="s">
        <v>134</v>
      </c>
      <c r="C157" s="14"/>
      <c r="D157" s="25"/>
      <c r="E157" s="25"/>
      <c r="F157" s="90" t="s">
        <v>355</v>
      </c>
      <c r="G157" s="25"/>
      <c r="H157" s="15"/>
      <c r="I157" s="47">
        <f>I158+I159</f>
        <v>181800</v>
      </c>
      <c r="J157" s="47">
        <f>J158+J159</f>
        <v>181800</v>
      </c>
      <c r="K157" s="47">
        <f>K158+K159</f>
        <v>181800</v>
      </c>
      <c r="L157" s="71">
        <f t="shared" si="5"/>
        <v>100</v>
      </c>
    </row>
    <row r="158" spans="1:12" ht="45">
      <c r="A158" s="30"/>
      <c r="B158" s="87" t="s">
        <v>304</v>
      </c>
      <c r="C158" s="14"/>
      <c r="D158" s="25"/>
      <c r="E158" s="25"/>
      <c r="F158" s="90" t="s">
        <v>355</v>
      </c>
      <c r="G158" s="25" t="s">
        <v>214</v>
      </c>
      <c r="H158" s="15"/>
      <c r="I158" s="47">
        <v>178800</v>
      </c>
      <c r="J158" s="47">
        <v>178800</v>
      </c>
      <c r="K158" s="47">
        <v>178800</v>
      </c>
      <c r="L158" s="71">
        <f t="shared" si="5"/>
        <v>100</v>
      </c>
    </row>
    <row r="159" spans="1:12" ht="22.5">
      <c r="A159" s="30"/>
      <c r="B159" s="85" t="s">
        <v>92</v>
      </c>
      <c r="C159" s="14"/>
      <c r="D159" s="25"/>
      <c r="E159" s="25"/>
      <c r="F159" s="90" t="s">
        <v>355</v>
      </c>
      <c r="G159" s="25" t="s">
        <v>215</v>
      </c>
      <c r="H159" s="15"/>
      <c r="I159" s="47">
        <v>3000</v>
      </c>
      <c r="J159" s="47">
        <v>3000</v>
      </c>
      <c r="K159" s="47">
        <v>3000</v>
      </c>
      <c r="L159" s="71">
        <f t="shared" si="5"/>
        <v>100</v>
      </c>
    </row>
    <row r="160" spans="1:12" ht="12.75" hidden="1">
      <c r="A160" s="30"/>
      <c r="B160" s="23"/>
      <c r="C160" s="14"/>
      <c r="D160" s="25"/>
      <c r="E160" s="25"/>
      <c r="F160" s="25"/>
      <c r="G160" s="25"/>
      <c r="H160" s="15"/>
      <c r="I160" s="47"/>
      <c r="J160" s="104"/>
      <c r="K160" s="47"/>
      <c r="L160" s="71" t="e">
        <f t="shared" si="5"/>
        <v>#DIV/0!</v>
      </c>
    </row>
    <row r="161" spans="1:12" ht="12.75" hidden="1">
      <c r="A161" s="30"/>
      <c r="B161" s="23"/>
      <c r="C161" s="14"/>
      <c r="D161" s="25"/>
      <c r="E161" s="25"/>
      <c r="F161" s="25"/>
      <c r="G161" s="25"/>
      <c r="H161" s="15"/>
      <c r="I161" s="47"/>
      <c r="J161" s="104"/>
      <c r="K161" s="47"/>
      <c r="L161" s="71" t="e">
        <f t="shared" si="5"/>
        <v>#DIV/0!</v>
      </c>
    </row>
    <row r="162" spans="1:12" ht="12.75" hidden="1">
      <c r="A162" s="30"/>
      <c r="B162" s="23"/>
      <c r="C162" s="14"/>
      <c r="D162" s="25"/>
      <c r="E162" s="25"/>
      <c r="F162" s="25"/>
      <c r="G162" s="25"/>
      <c r="H162" s="15"/>
      <c r="I162" s="47"/>
      <c r="J162" s="104"/>
      <c r="K162" s="47"/>
      <c r="L162" s="71" t="e">
        <f t="shared" si="5"/>
        <v>#DIV/0!</v>
      </c>
    </row>
    <row r="163" spans="1:12" ht="12.75" hidden="1">
      <c r="A163" s="30"/>
      <c r="B163" s="23"/>
      <c r="C163" s="14"/>
      <c r="D163" s="25"/>
      <c r="E163" s="25"/>
      <c r="F163" s="25"/>
      <c r="G163" s="25"/>
      <c r="H163" s="15"/>
      <c r="I163" s="47"/>
      <c r="J163" s="104"/>
      <c r="K163" s="47"/>
      <c r="L163" s="71" t="e">
        <f t="shared" si="5"/>
        <v>#DIV/0!</v>
      </c>
    </row>
    <row r="164" spans="1:12" ht="12.75" hidden="1">
      <c r="A164" s="30"/>
      <c r="B164" s="23"/>
      <c r="C164" s="14"/>
      <c r="D164" s="25"/>
      <c r="E164" s="25"/>
      <c r="F164" s="25"/>
      <c r="G164" s="25"/>
      <c r="H164" s="15"/>
      <c r="I164" s="47"/>
      <c r="J164" s="104"/>
      <c r="K164" s="47"/>
      <c r="L164" s="71" t="e">
        <f t="shared" si="5"/>
        <v>#DIV/0!</v>
      </c>
    </row>
    <row r="165" spans="1:12" ht="12.75" hidden="1">
      <c r="A165" s="30"/>
      <c r="B165" s="23"/>
      <c r="C165" s="14"/>
      <c r="D165" s="25"/>
      <c r="E165" s="25"/>
      <c r="F165" s="25"/>
      <c r="G165" s="25"/>
      <c r="H165" s="15"/>
      <c r="I165" s="47"/>
      <c r="J165" s="104"/>
      <c r="K165" s="47"/>
      <c r="L165" s="71" t="e">
        <f t="shared" si="5"/>
        <v>#DIV/0!</v>
      </c>
    </row>
    <row r="166" spans="1:12" ht="12.75" hidden="1">
      <c r="A166" s="30"/>
      <c r="B166" s="23"/>
      <c r="C166" s="14"/>
      <c r="D166" s="25"/>
      <c r="E166" s="25"/>
      <c r="F166" s="25"/>
      <c r="G166" s="25"/>
      <c r="H166" s="15"/>
      <c r="I166" s="47"/>
      <c r="J166" s="104"/>
      <c r="K166" s="47"/>
      <c r="L166" s="71" t="e">
        <f t="shared" si="5"/>
        <v>#DIV/0!</v>
      </c>
    </row>
    <row r="167" spans="1:12" ht="12.75" hidden="1">
      <c r="A167" s="30"/>
      <c r="B167" s="23"/>
      <c r="C167" s="14"/>
      <c r="D167" s="25"/>
      <c r="E167" s="25"/>
      <c r="F167" s="25"/>
      <c r="G167" s="25"/>
      <c r="H167" s="15"/>
      <c r="I167" s="47"/>
      <c r="J167" s="104"/>
      <c r="K167" s="47"/>
      <c r="L167" s="71" t="e">
        <f t="shared" si="5"/>
        <v>#DIV/0!</v>
      </c>
    </row>
    <row r="168" spans="1:12" s="48" customFormat="1" ht="33.75">
      <c r="A168" s="131"/>
      <c r="B168" s="87" t="s">
        <v>107</v>
      </c>
      <c r="C168" s="77"/>
      <c r="D168" s="78"/>
      <c r="E168" s="78"/>
      <c r="F168" s="90" t="s">
        <v>356</v>
      </c>
      <c r="G168" s="45"/>
      <c r="H168" s="46"/>
      <c r="I168" s="47">
        <f>I169</f>
        <v>3800</v>
      </c>
      <c r="J168" s="47">
        <f>J169</f>
        <v>3800</v>
      </c>
      <c r="K168" s="47">
        <f>K169</f>
        <v>3800</v>
      </c>
      <c r="L168" s="71">
        <f t="shared" si="5"/>
        <v>100</v>
      </c>
    </row>
    <row r="169" spans="1:12" ht="22.5">
      <c r="A169" s="30"/>
      <c r="B169" s="85" t="s">
        <v>92</v>
      </c>
      <c r="C169" s="14"/>
      <c r="D169" s="25"/>
      <c r="E169" s="25"/>
      <c r="F169" s="90" t="s">
        <v>356</v>
      </c>
      <c r="G169" s="25" t="s">
        <v>215</v>
      </c>
      <c r="H169" s="15"/>
      <c r="I169" s="47">
        <v>3800</v>
      </c>
      <c r="J169" s="47">
        <v>3800</v>
      </c>
      <c r="K169" s="47">
        <v>3800</v>
      </c>
      <c r="L169" s="71">
        <f t="shared" si="5"/>
        <v>100</v>
      </c>
    </row>
    <row r="170" spans="1:12" ht="12.75" hidden="1">
      <c r="A170" s="30"/>
      <c r="B170" s="23"/>
      <c r="C170" s="14"/>
      <c r="D170" s="25"/>
      <c r="E170" s="25"/>
      <c r="F170" s="25"/>
      <c r="G170" s="25"/>
      <c r="H170" s="15"/>
      <c r="I170" s="47"/>
      <c r="J170" s="47"/>
      <c r="K170" s="47"/>
      <c r="L170" s="101" t="e">
        <f t="shared" si="5"/>
        <v>#DIV/0!</v>
      </c>
    </row>
    <row r="171" spans="1:12" ht="44.25" customHeight="1">
      <c r="A171" s="129" t="s">
        <v>357</v>
      </c>
      <c r="B171" s="120" t="s">
        <v>287</v>
      </c>
      <c r="C171" s="124"/>
      <c r="D171" s="125"/>
      <c r="E171" s="125"/>
      <c r="F171" s="118" t="s">
        <v>358</v>
      </c>
      <c r="G171" s="127"/>
      <c r="H171" s="36"/>
      <c r="I171" s="114">
        <f>I172</f>
        <v>396168.62</v>
      </c>
      <c r="J171" s="114">
        <f>J172</f>
        <v>396168.62</v>
      </c>
      <c r="K171" s="114">
        <f>K172</f>
        <v>394629.12</v>
      </c>
      <c r="L171" s="113">
        <f t="shared" si="5"/>
        <v>99.61140284154763</v>
      </c>
    </row>
    <row r="172" spans="1:12" ht="12.75">
      <c r="A172" s="30"/>
      <c r="B172" s="93" t="s">
        <v>79</v>
      </c>
      <c r="C172" s="14"/>
      <c r="D172" s="25"/>
      <c r="E172" s="25"/>
      <c r="F172" s="90" t="s">
        <v>359</v>
      </c>
      <c r="G172" s="25"/>
      <c r="H172" s="15"/>
      <c r="I172" s="47">
        <f>I173+I183</f>
        <v>396168.62</v>
      </c>
      <c r="J172" s="47">
        <f>J173+J183</f>
        <v>396168.62</v>
      </c>
      <c r="K172" s="47">
        <f>K173+K183</f>
        <v>394629.12</v>
      </c>
      <c r="L172" s="71">
        <f t="shared" si="5"/>
        <v>99.61140284154763</v>
      </c>
    </row>
    <row r="173" spans="1:12" ht="12.75">
      <c r="A173" s="30"/>
      <c r="B173" s="99" t="s">
        <v>152</v>
      </c>
      <c r="C173" s="14"/>
      <c r="D173" s="25"/>
      <c r="E173" s="25"/>
      <c r="F173" s="90" t="s">
        <v>360</v>
      </c>
      <c r="G173" s="25"/>
      <c r="H173" s="15"/>
      <c r="I173" s="47">
        <f>I174</f>
        <v>261668.62</v>
      </c>
      <c r="J173" s="47">
        <f>J174</f>
        <v>261668.62</v>
      </c>
      <c r="K173" s="47">
        <f>K174</f>
        <v>261201.85</v>
      </c>
      <c r="L173" s="71">
        <f t="shared" si="5"/>
        <v>99.82161789212631</v>
      </c>
    </row>
    <row r="174" spans="1:12" ht="22.5">
      <c r="A174" s="30"/>
      <c r="B174" s="85" t="s">
        <v>92</v>
      </c>
      <c r="C174" s="14"/>
      <c r="D174" s="25"/>
      <c r="E174" s="25"/>
      <c r="F174" s="90" t="s">
        <v>360</v>
      </c>
      <c r="G174" s="25" t="s">
        <v>215</v>
      </c>
      <c r="H174" s="15"/>
      <c r="I174" s="47">
        <v>261668.62</v>
      </c>
      <c r="J174" s="47">
        <v>261668.62</v>
      </c>
      <c r="K174" s="47">
        <v>261201.85</v>
      </c>
      <c r="L174" s="71">
        <f t="shared" si="5"/>
        <v>99.82161789212631</v>
      </c>
    </row>
    <row r="175" spans="1:12" ht="12.75" hidden="1">
      <c r="A175" s="30"/>
      <c r="B175" s="23"/>
      <c r="C175" s="14"/>
      <c r="D175" s="25"/>
      <c r="E175" s="25"/>
      <c r="F175" s="25"/>
      <c r="G175" s="25"/>
      <c r="H175" s="15"/>
      <c r="I175" s="47"/>
      <c r="J175" s="47"/>
      <c r="K175" s="47"/>
      <c r="L175" s="71" t="e">
        <f t="shared" si="5"/>
        <v>#DIV/0!</v>
      </c>
    </row>
    <row r="176" spans="1:12" ht="12.75" hidden="1">
      <c r="A176" s="30"/>
      <c r="B176" s="23"/>
      <c r="C176" s="14"/>
      <c r="D176" s="25"/>
      <c r="E176" s="25"/>
      <c r="F176" s="25"/>
      <c r="G176" s="25"/>
      <c r="H176" s="15"/>
      <c r="I176" s="47"/>
      <c r="J176" s="47"/>
      <c r="K176" s="47"/>
      <c r="L176" s="71" t="e">
        <f t="shared" si="5"/>
        <v>#DIV/0!</v>
      </c>
    </row>
    <row r="177" spans="1:12" ht="12.75" hidden="1">
      <c r="A177" s="30"/>
      <c r="B177" s="23"/>
      <c r="C177" s="14"/>
      <c r="D177" s="25"/>
      <c r="E177" s="25"/>
      <c r="F177" s="25"/>
      <c r="G177" s="25"/>
      <c r="H177" s="15"/>
      <c r="I177" s="47"/>
      <c r="J177" s="47"/>
      <c r="K177" s="47"/>
      <c r="L177" s="71" t="e">
        <f t="shared" si="5"/>
        <v>#DIV/0!</v>
      </c>
    </row>
    <row r="178" spans="1:12" ht="12.75" hidden="1">
      <c r="A178" s="30"/>
      <c r="B178" s="23"/>
      <c r="C178" s="14"/>
      <c r="D178" s="25"/>
      <c r="E178" s="25"/>
      <c r="F178" s="25"/>
      <c r="G178" s="25"/>
      <c r="H178" s="15"/>
      <c r="I178" s="47"/>
      <c r="J178" s="47"/>
      <c r="K178" s="47"/>
      <c r="L178" s="71" t="e">
        <f t="shared" si="5"/>
        <v>#DIV/0!</v>
      </c>
    </row>
    <row r="179" spans="1:12" ht="12.75" hidden="1">
      <c r="A179" s="30"/>
      <c r="B179" s="23"/>
      <c r="C179" s="14"/>
      <c r="D179" s="25"/>
      <c r="E179" s="25"/>
      <c r="F179" s="25"/>
      <c r="G179" s="25"/>
      <c r="H179" s="15"/>
      <c r="I179" s="47"/>
      <c r="J179" s="47"/>
      <c r="K179" s="47"/>
      <c r="L179" s="71" t="e">
        <f t="shared" si="5"/>
        <v>#DIV/0!</v>
      </c>
    </row>
    <row r="180" spans="1:12" ht="12.75" hidden="1">
      <c r="A180" s="30"/>
      <c r="B180" s="23"/>
      <c r="C180" s="14"/>
      <c r="D180" s="25"/>
      <c r="E180" s="25"/>
      <c r="F180" s="25"/>
      <c r="G180" s="25"/>
      <c r="H180" s="15"/>
      <c r="I180" s="47"/>
      <c r="J180" s="47"/>
      <c r="K180" s="47"/>
      <c r="L180" s="71" t="e">
        <f t="shared" si="5"/>
        <v>#DIV/0!</v>
      </c>
    </row>
    <row r="181" spans="1:12" ht="12.75" hidden="1">
      <c r="A181" s="30"/>
      <c r="B181" s="23"/>
      <c r="C181" s="14"/>
      <c r="D181" s="25"/>
      <c r="E181" s="25"/>
      <c r="F181" s="25"/>
      <c r="G181" s="25"/>
      <c r="H181" s="15"/>
      <c r="I181" s="47"/>
      <c r="J181" s="47"/>
      <c r="K181" s="47"/>
      <c r="L181" s="71" t="e">
        <f t="shared" si="5"/>
        <v>#DIV/0!</v>
      </c>
    </row>
    <row r="182" spans="1:12" ht="12.75" hidden="1">
      <c r="A182" s="30"/>
      <c r="B182" s="23"/>
      <c r="C182" s="14"/>
      <c r="D182" s="25"/>
      <c r="E182" s="25"/>
      <c r="F182" s="25"/>
      <c r="G182" s="25"/>
      <c r="H182" s="15"/>
      <c r="I182" s="47"/>
      <c r="J182" s="47"/>
      <c r="K182" s="47"/>
      <c r="L182" s="71" t="e">
        <f t="shared" si="5"/>
        <v>#DIV/0!</v>
      </c>
    </row>
    <row r="183" spans="1:12" ht="12.75">
      <c r="A183" s="30"/>
      <c r="B183" s="85" t="s">
        <v>153</v>
      </c>
      <c r="C183" s="14"/>
      <c r="D183" s="25"/>
      <c r="E183" s="25"/>
      <c r="F183" s="90" t="s">
        <v>361</v>
      </c>
      <c r="G183" s="25"/>
      <c r="H183" s="15"/>
      <c r="I183" s="47">
        <f>I184</f>
        <v>134500</v>
      </c>
      <c r="J183" s="47">
        <f>J184</f>
        <v>134500</v>
      </c>
      <c r="K183" s="47">
        <f>K184</f>
        <v>133427.27</v>
      </c>
      <c r="L183" s="71">
        <f t="shared" si="5"/>
        <v>99.20243122676578</v>
      </c>
    </row>
    <row r="184" spans="1:12" ht="22.5">
      <c r="A184" s="30"/>
      <c r="B184" s="85" t="s">
        <v>92</v>
      </c>
      <c r="C184" s="14"/>
      <c r="D184" s="25"/>
      <c r="E184" s="25"/>
      <c r="F184" s="90" t="s">
        <v>361</v>
      </c>
      <c r="G184" s="25" t="s">
        <v>215</v>
      </c>
      <c r="H184" s="15"/>
      <c r="I184" s="47">
        <v>134500</v>
      </c>
      <c r="J184" s="47">
        <v>134500</v>
      </c>
      <c r="K184" s="47">
        <v>133427.27</v>
      </c>
      <c r="L184" s="71">
        <f t="shared" si="5"/>
        <v>99.20243122676578</v>
      </c>
    </row>
    <row r="185" spans="1:12" ht="12.75" hidden="1">
      <c r="A185" s="30"/>
      <c r="B185" s="23"/>
      <c r="C185" s="14"/>
      <c r="D185" s="25"/>
      <c r="E185" s="25"/>
      <c r="F185" s="25"/>
      <c r="G185" s="25"/>
      <c r="H185" s="15"/>
      <c r="I185" s="47"/>
      <c r="J185" s="47"/>
      <c r="K185" s="47"/>
      <c r="L185" s="112" t="e">
        <f t="shared" si="5"/>
        <v>#DIV/0!</v>
      </c>
    </row>
    <row r="186" spans="1:12" ht="12.75" hidden="1">
      <c r="A186" s="30"/>
      <c r="B186" s="23"/>
      <c r="C186" s="14"/>
      <c r="D186" s="25"/>
      <c r="E186" s="25"/>
      <c r="F186" s="25"/>
      <c r="G186" s="25"/>
      <c r="H186" s="15"/>
      <c r="I186" s="47"/>
      <c r="J186" s="47"/>
      <c r="K186" s="47"/>
      <c r="L186" s="112" t="e">
        <f t="shared" si="5"/>
        <v>#DIV/0!</v>
      </c>
    </row>
    <row r="187" spans="1:12" ht="12.75" hidden="1">
      <c r="A187" s="30"/>
      <c r="B187" s="23"/>
      <c r="C187" s="14"/>
      <c r="D187" s="25"/>
      <c r="E187" s="25"/>
      <c r="F187" s="25"/>
      <c r="G187" s="25"/>
      <c r="H187" s="15"/>
      <c r="I187" s="47"/>
      <c r="J187" s="47"/>
      <c r="K187" s="47"/>
      <c r="L187" s="112" t="e">
        <f t="shared" si="5"/>
        <v>#DIV/0!</v>
      </c>
    </row>
    <row r="188" spans="1:12" ht="12.75" hidden="1">
      <c r="A188" s="30"/>
      <c r="B188" s="23"/>
      <c r="C188" s="14"/>
      <c r="D188" s="25"/>
      <c r="E188" s="25"/>
      <c r="F188" s="25"/>
      <c r="G188" s="25"/>
      <c r="H188" s="15"/>
      <c r="I188" s="47"/>
      <c r="J188" s="47"/>
      <c r="K188" s="47"/>
      <c r="L188" s="112" t="e">
        <f t="shared" si="5"/>
        <v>#DIV/0!</v>
      </c>
    </row>
    <row r="189" spans="1:12" ht="12.75" hidden="1">
      <c r="A189" s="30"/>
      <c r="B189" s="23"/>
      <c r="C189" s="14"/>
      <c r="D189" s="25"/>
      <c r="E189" s="25"/>
      <c r="F189" s="25"/>
      <c r="G189" s="25"/>
      <c r="H189" s="15"/>
      <c r="I189" s="47"/>
      <c r="J189" s="47"/>
      <c r="K189" s="47"/>
      <c r="L189" s="112" t="e">
        <f t="shared" si="5"/>
        <v>#DIV/0!</v>
      </c>
    </row>
    <row r="190" spans="1:12" ht="33.75" customHeight="1">
      <c r="A190" s="129" t="s">
        <v>362</v>
      </c>
      <c r="B190" s="120" t="s">
        <v>109</v>
      </c>
      <c r="C190" s="124"/>
      <c r="D190" s="125"/>
      <c r="E190" s="125"/>
      <c r="F190" s="118" t="s">
        <v>363</v>
      </c>
      <c r="G190" s="127"/>
      <c r="H190" s="36"/>
      <c r="I190" s="114">
        <f aca="true" t="shared" si="6" ref="I190:K192">I191</f>
        <v>12600</v>
      </c>
      <c r="J190" s="114">
        <f t="shared" si="6"/>
        <v>12600</v>
      </c>
      <c r="K190" s="114">
        <f t="shared" si="6"/>
        <v>12600</v>
      </c>
      <c r="L190" s="113">
        <f t="shared" si="5"/>
        <v>100</v>
      </c>
    </row>
    <row r="191" spans="1:12" ht="14.25" customHeight="1">
      <c r="A191" s="30"/>
      <c r="B191" s="85" t="s">
        <v>110</v>
      </c>
      <c r="C191" s="14"/>
      <c r="D191" s="25"/>
      <c r="E191" s="25"/>
      <c r="F191" s="90" t="s">
        <v>364</v>
      </c>
      <c r="G191" s="25"/>
      <c r="H191" s="15"/>
      <c r="I191" s="47">
        <f t="shared" si="6"/>
        <v>12600</v>
      </c>
      <c r="J191" s="47">
        <f t="shared" si="6"/>
        <v>12600</v>
      </c>
      <c r="K191" s="47">
        <f t="shared" si="6"/>
        <v>12600</v>
      </c>
      <c r="L191" s="71">
        <f t="shared" si="5"/>
        <v>100</v>
      </c>
    </row>
    <row r="192" spans="1:12" ht="15.75" customHeight="1">
      <c r="A192" s="30"/>
      <c r="B192" s="85" t="s">
        <v>111</v>
      </c>
      <c r="C192" s="14"/>
      <c r="D192" s="25"/>
      <c r="E192" s="25"/>
      <c r="F192" s="90" t="s">
        <v>365</v>
      </c>
      <c r="G192" s="25"/>
      <c r="H192" s="15"/>
      <c r="I192" s="47">
        <f t="shared" si="6"/>
        <v>12600</v>
      </c>
      <c r="J192" s="47">
        <f t="shared" si="6"/>
        <v>12600</v>
      </c>
      <c r="K192" s="47">
        <f t="shared" si="6"/>
        <v>12600</v>
      </c>
      <c r="L192" s="71">
        <f t="shared" si="5"/>
        <v>100</v>
      </c>
    </row>
    <row r="193" spans="1:12" ht="12.75">
      <c r="A193" s="30"/>
      <c r="B193" s="85" t="s">
        <v>112</v>
      </c>
      <c r="C193" s="14"/>
      <c r="D193" s="25"/>
      <c r="E193" s="25"/>
      <c r="F193" s="90" t="s">
        <v>365</v>
      </c>
      <c r="G193" s="25" t="s">
        <v>225</v>
      </c>
      <c r="H193" s="15"/>
      <c r="I193" s="47">
        <v>12600</v>
      </c>
      <c r="J193" s="47">
        <v>12600</v>
      </c>
      <c r="K193" s="47">
        <v>12600</v>
      </c>
      <c r="L193" s="71">
        <f t="shared" si="5"/>
        <v>100</v>
      </c>
    </row>
    <row r="194" spans="1:12" ht="25.5">
      <c r="A194" s="129" t="s">
        <v>366</v>
      </c>
      <c r="B194" s="128" t="s">
        <v>121</v>
      </c>
      <c r="C194" s="124"/>
      <c r="D194" s="125"/>
      <c r="E194" s="125"/>
      <c r="F194" s="118" t="s">
        <v>367</v>
      </c>
      <c r="G194" s="127"/>
      <c r="H194" s="36"/>
      <c r="I194" s="114">
        <f>I203</f>
        <v>820800</v>
      </c>
      <c r="J194" s="114">
        <f>J203</f>
        <v>820800</v>
      </c>
      <c r="K194" s="114">
        <f>K203</f>
        <v>820757</v>
      </c>
      <c r="L194" s="113">
        <f t="shared" si="5"/>
        <v>99.994761208577</v>
      </c>
    </row>
    <row r="195" spans="1:12" ht="12.75" hidden="1">
      <c r="A195" s="30"/>
      <c r="B195" s="23"/>
      <c r="C195" s="14"/>
      <c r="D195" s="25"/>
      <c r="E195" s="25"/>
      <c r="F195" s="25"/>
      <c r="G195" s="25"/>
      <c r="H195" s="15"/>
      <c r="I195" s="47"/>
      <c r="J195" s="47"/>
      <c r="K195" s="47"/>
      <c r="L195" s="101" t="e">
        <f t="shared" si="5"/>
        <v>#DIV/0!</v>
      </c>
    </row>
    <row r="196" spans="1:12" ht="12.75" hidden="1">
      <c r="A196" s="30"/>
      <c r="B196" s="23"/>
      <c r="C196" s="14"/>
      <c r="D196" s="25"/>
      <c r="E196" s="25"/>
      <c r="F196" s="25"/>
      <c r="G196" s="25"/>
      <c r="H196" s="15"/>
      <c r="I196" s="47"/>
      <c r="J196" s="47"/>
      <c r="K196" s="47"/>
      <c r="L196" s="101" t="e">
        <f t="shared" si="5"/>
        <v>#DIV/0!</v>
      </c>
    </row>
    <row r="197" spans="1:12" ht="12.75" hidden="1">
      <c r="A197" s="30"/>
      <c r="B197" s="23"/>
      <c r="C197" s="14"/>
      <c r="D197" s="25"/>
      <c r="E197" s="25"/>
      <c r="F197" s="25"/>
      <c r="G197" s="25"/>
      <c r="H197" s="15"/>
      <c r="I197" s="47"/>
      <c r="J197" s="47"/>
      <c r="K197" s="47"/>
      <c r="L197" s="101" t="e">
        <f t="shared" si="5"/>
        <v>#DIV/0!</v>
      </c>
    </row>
    <row r="198" spans="1:12" ht="12.75" hidden="1">
      <c r="A198" s="30"/>
      <c r="B198" s="23"/>
      <c r="C198" s="14"/>
      <c r="D198" s="25"/>
      <c r="E198" s="25"/>
      <c r="F198" s="25"/>
      <c r="G198" s="25"/>
      <c r="H198" s="15"/>
      <c r="I198" s="47"/>
      <c r="J198" s="47"/>
      <c r="K198" s="47"/>
      <c r="L198" s="101" t="e">
        <f t="shared" si="5"/>
        <v>#DIV/0!</v>
      </c>
    </row>
    <row r="199" spans="1:12" ht="12.75" hidden="1">
      <c r="A199" s="30"/>
      <c r="B199" s="23"/>
      <c r="C199" s="14"/>
      <c r="D199" s="25"/>
      <c r="E199" s="25"/>
      <c r="F199" s="25"/>
      <c r="G199" s="25"/>
      <c r="H199" s="15"/>
      <c r="I199" s="47"/>
      <c r="J199" s="47"/>
      <c r="K199" s="47"/>
      <c r="L199" s="101" t="e">
        <f t="shared" si="5"/>
        <v>#DIV/0!</v>
      </c>
    </row>
    <row r="200" spans="1:12" ht="12.75" hidden="1">
      <c r="A200" s="30"/>
      <c r="B200" s="89" t="s">
        <v>122</v>
      </c>
      <c r="C200" s="14"/>
      <c r="D200" s="25"/>
      <c r="E200" s="25"/>
      <c r="F200" s="90" t="s">
        <v>368</v>
      </c>
      <c r="G200" s="25"/>
      <c r="H200" s="15"/>
      <c r="I200" s="47"/>
      <c r="J200" s="47"/>
      <c r="K200" s="47"/>
      <c r="L200" s="101" t="e">
        <f t="shared" si="5"/>
        <v>#DIV/0!</v>
      </c>
    </row>
    <row r="201" spans="1:12" ht="12.75" hidden="1">
      <c r="A201" s="30"/>
      <c r="B201" s="93" t="s">
        <v>123</v>
      </c>
      <c r="C201" s="14"/>
      <c r="D201" s="25"/>
      <c r="E201" s="25"/>
      <c r="F201" s="90" t="s">
        <v>369</v>
      </c>
      <c r="G201" s="25"/>
      <c r="H201" s="15"/>
      <c r="I201" s="47"/>
      <c r="J201" s="47"/>
      <c r="K201" s="47"/>
      <c r="L201" s="101" t="e">
        <f t="shared" si="5"/>
        <v>#DIV/0!</v>
      </c>
    </row>
    <row r="202" spans="1:12" ht="12.75" hidden="1">
      <c r="A202" s="30"/>
      <c r="B202" s="85" t="s">
        <v>102</v>
      </c>
      <c r="C202" s="14"/>
      <c r="D202" s="25"/>
      <c r="E202" s="25"/>
      <c r="F202" s="90" t="s">
        <v>369</v>
      </c>
      <c r="G202" s="25" t="s">
        <v>216</v>
      </c>
      <c r="H202" s="15"/>
      <c r="I202" s="47"/>
      <c r="J202" s="47"/>
      <c r="K202" s="47"/>
      <c r="L202" s="101" t="e">
        <f t="shared" si="5"/>
        <v>#DIV/0!</v>
      </c>
    </row>
    <row r="203" spans="1:12" ht="22.5">
      <c r="A203" s="30"/>
      <c r="B203" s="85" t="s">
        <v>370</v>
      </c>
      <c r="C203" s="14"/>
      <c r="D203" s="25"/>
      <c r="E203" s="25"/>
      <c r="F203" s="90" t="s">
        <v>371</v>
      </c>
      <c r="G203" s="25"/>
      <c r="H203" s="15"/>
      <c r="I203" s="47">
        <f>I208</f>
        <v>820800</v>
      </c>
      <c r="J203" s="47">
        <f>J208</f>
        <v>820800</v>
      </c>
      <c r="K203" s="47">
        <f>K208</f>
        <v>820757</v>
      </c>
      <c r="L203" s="71">
        <f t="shared" si="5"/>
        <v>99.994761208577</v>
      </c>
    </row>
    <row r="204" spans="1:12" ht="12.75" hidden="1">
      <c r="A204" s="30"/>
      <c r="B204" s="23"/>
      <c r="C204" s="14"/>
      <c r="D204" s="25"/>
      <c r="E204" s="25"/>
      <c r="F204" s="25"/>
      <c r="G204" s="25"/>
      <c r="H204" s="15"/>
      <c r="I204" s="47"/>
      <c r="J204" s="104"/>
      <c r="K204" s="47"/>
      <c r="L204" s="71" t="e">
        <f t="shared" si="5"/>
        <v>#DIV/0!</v>
      </c>
    </row>
    <row r="205" spans="1:12" ht="12.75" hidden="1">
      <c r="A205" s="30"/>
      <c r="B205" s="23"/>
      <c r="C205" s="14"/>
      <c r="D205" s="25"/>
      <c r="E205" s="25"/>
      <c r="F205" s="25"/>
      <c r="G205" s="25"/>
      <c r="H205" s="15"/>
      <c r="I205" s="47"/>
      <c r="J205" s="104"/>
      <c r="K205" s="47"/>
      <c r="L205" s="71" t="e">
        <f t="shared" si="5"/>
        <v>#DIV/0!</v>
      </c>
    </row>
    <row r="206" spans="1:12" ht="12.75" hidden="1">
      <c r="A206" s="30"/>
      <c r="B206" s="23"/>
      <c r="C206" s="14"/>
      <c r="D206" s="25"/>
      <c r="E206" s="25"/>
      <c r="F206" s="25"/>
      <c r="G206" s="25"/>
      <c r="H206" s="15"/>
      <c r="I206" s="47"/>
      <c r="J206" s="104"/>
      <c r="K206" s="47"/>
      <c r="L206" s="71" t="e">
        <f t="shared" si="5"/>
        <v>#DIV/0!</v>
      </c>
    </row>
    <row r="207" spans="1:12" ht="12.75" hidden="1">
      <c r="A207" s="30"/>
      <c r="B207" s="23"/>
      <c r="C207" s="14"/>
      <c r="D207" s="25"/>
      <c r="E207" s="25"/>
      <c r="F207" s="25"/>
      <c r="G207" s="25"/>
      <c r="H207" s="15"/>
      <c r="I207" s="47"/>
      <c r="J207" s="104"/>
      <c r="K207" s="47"/>
      <c r="L207" s="71" t="e">
        <f t="shared" si="5"/>
        <v>#DIV/0!</v>
      </c>
    </row>
    <row r="208" spans="1:12" s="48" customFormat="1" ht="22.5">
      <c r="A208" s="131"/>
      <c r="B208" s="93" t="s">
        <v>144</v>
      </c>
      <c r="C208" s="77"/>
      <c r="D208" s="78"/>
      <c r="E208" s="78"/>
      <c r="F208" s="90" t="s">
        <v>372</v>
      </c>
      <c r="G208" s="78"/>
      <c r="H208" s="79"/>
      <c r="I208" s="47">
        <f>I209</f>
        <v>820800</v>
      </c>
      <c r="J208" s="47">
        <f>J209</f>
        <v>820800</v>
      </c>
      <c r="K208" s="47">
        <f>K209</f>
        <v>820757</v>
      </c>
      <c r="L208" s="71">
        <f t="shared" si="5"/>
        <v>99.994761208577</v>
      </c>
    </row>
    <row r="209" spans="1:12" ht="23.25" thickBot="1">
      <c r="A209" s="30"/>
      <c r="B209" s="85" t="s">
        <v>92</v>
      </c>
      <c r="C209" s="14"/>
      <c r="D209" s="25"/>
      <c r="E209" s="25"/>
      <c r="F209" s="90" t="s">
        <v>372</v>
      </c>
      <c r="G209" s="25" t="s">
        <v>215</v>
      </c>
      <c r="H209" s="15"/>
      <c r="I209" s="47">
        <v>820800</v>
      </c>
      <c r="J209" s="47">
        <v>820800</v>
      </c>
      <c r="K209" s="47">
        <v>820757</v>
      </c>
      <c r="L209" s="71">
        <f t="shared" si="5"/>
        <v>99.994761208577</v>
      </c>
    </row>
    <row r="210" spans="1:12" ht="23.25" hidden="1" thickBot="1">
      <c r="A210" s="31"/>
      <c r="B210" s="8" t="s">
        <v>93</v>
      </c>
      <c r="C210" s="2">
        <v>200</v>
      </c>
      <c r="D210" s="9"/>
      <c r="E210" s="9"/>
      <c r="F210" s="9"/>
      <c r="G210" s="9"/>
      <c r="H210" s="3" t="s">
        <v>171</v>
      </c>
      <c r="I210" s="106">
        <v>18000</v>
      </c>
      <c r="J210" s="106"/>
      <c r="K210" s="106" t="s">
        <v>90</v>
      </c>
      <c r="L210" s="107">
        <v>18000</v>
      </c>
    </row>
    <row r="211" spans="1:12" ht="23.25" hidden="1" thickBot="1">
      <c r="A211" s="31"/>
      <c r="B211" s="8" t="s">
        <v>94</v>
      </c>
      <c r="C211" s="2">
        <v>200</v>
      </c>
      <c r="D211" s="9"/>
      <c r="E211" s="9"/>
      <c r="F211" s="9"/>
      <c r="G211" s="9"/>
      <c r="H211" s="3" t="s">
        <v>172</v>
      </c>
      <c r="I211" s="106">
        <v>18000</v>
      </c>
      <c r="J211" s="106"/>
      <c r="K211" s="106" t="s">
        <v>90</v>
      </c>
      <c r="L211" s="107">
        <v>18000</v>
      </c>
    </row>
    <row r="212" spans="1:12" ht="13.5" hidden="1" thickBot="1">
      <c r="A212" s="31"/>
      <c r="B212" s="8" t="s">
        <v>84</v>
      </c>
      <c r="C212" s="2">
        <v>200</v>
      </c>
      <c r="D212" s="9"/>
      <c r="E212" s="9"/>
      <c r="F212" s="9"/>
      <c r="G212" s="9"/>
      <c r="H212" s="3" t="s">
        <v>173</v>
      </c>
      <c r="I212" s="106">
        <v>15000</v>
      </c>
      <c r="J212" s="106"/>
      <c r="K212" s="106" t="s">
        <v>90</v>
      </c>
      <c r="L212" s="107">
        <v>15000</v>
      </c>
    </row>
    <row r="213" spans="1:12" ht="13.5" hidden="1" thickBot="1">
      <c r="A213" s="31"/>
      <c r="B213" s="8" t="s">
        <v>95</v>
      </c>
      <c r="C213" s="2">
        <v>200</v>
      </c>
      <c r="D213" s="9"/>
      <c r="E213" s="9"/>
      <c r="F213" s="9"/>
      <c r="G213" s="9"/>
      <c r="H213" s="3" t="s">
        <v>174</v>
      </c>
      <c r="I213" s="106">
        <v>14000</v>
      </c>
      <c r="J213" s="106"/>
      <c r="K213" s="106" t="s">
        <v>90</v>
      </c>
      <c r="L213" s="107">
        <v>14000</v>
      </c>
    </row>
    <row r="214" spans="1:12" ht="13.5" hidden="1" thickBot="1">
      <c r="A214" s="31"/>
      <c r="B214" s="8" t="s">
        <v>96</v>
      </c>
      <c r="C214" s="2">
        <v>200</v>
      </c>
      <c r="D214" s="9"/>
      <c r="E214" s="9"/>
      <c r="F214" s="9"/>
      <c r="G214" s="9"/>
      <c r="H214" s="3" t="s">
        <v>175</v>
      </c>
      <c r="I214" s="106">
        <v>14000</v>
      </c>
      <c r="J214" s="106"/>
      <c r="K214" s="106" t="s">
        <v>90</v>
      </c>
      <c r="L214" s="107">
        <v>14000</v>
      </c>
    </row>
    <row r="215" spans="1:12" ht="13.5" hidden="1" thickBot="1">
      <c r="A215" s="31"/>
      <c r="B215" s="8" t="s">
        <v>105</v>
      </c>
      <c r="C215" s="2">
        <v>200</v>
      </c>
      <c r="D215" s="9"/>
      <c r="E215" s="9"/>
      <c r="F215" s="9"/>
      <c r="G215" s="9"/>
      <c r="H215" s="3" t="s">
        <v>176</v>
      </c>
      <c r="I215" s="106">
        <v>1000</v>
      </c>
      <c r="J215" s="106"/>
      <c r="K215" s="106" t="s">
        <v>90</v>
      </c>
      <c r="L215" s="107">
        <v>1000</v>
      </c>
    </row>
    <row r="216" spans="1:12" ht="13.5" hidden="1" thickBot="1">
      <c r="A216" s="31"/>
      <c r="B216" s="8" t="s">
        <v>100</v>
      </c>
      <c r="C216" s="2">
        <v>200</v>
      </c>
      <c r="D216" s="9"/>
      <c r="E216" s="9"/>
      <c r="F216" s="9"/>
      <c r="G216" s="9"/>
      <c r="H216" s="3" t="s">
        <v>177</v>
      </c>
      <c r="I216" s="106">
        <v>3000</v>
      </c>
      <c r="J216" s="106"/>
      <c r="K216" s="106" t="s">
        <v>90</v>
      </c>
      <c r="L216" s="107">
        <v>3000</v>
      </c>
    </row>
    <row r="217" spans="1:12" ht="13.5" hidden="1" thickBot="1">
      <c r="A217" s="31"/>
      <c r="B217" s="8" t="s">
        <v>140</v>
      </c>
      <c r="C217" s="2">
        <v>200</v>
      </c>
      <c r="D217" s="9"/>
      <c r="E217" s="9"/>
      <c r="F217" s="9"/>
      <c r="G217" s="9"/>
      <c r="H217" s="3" t="s">
        <v>178</v>
      </c>
      <c r="I217" s="106">
        <v>3000</v>
      </c>
      <c r="J217" s="106"/>
      <c r="K217" s="106" t="s">
        <v>90</v>
      </c>
      <c r="L217" s="107">
        <v>3000</v>
      </c>
    </row>
    <row r="218" spans="1:12" ht="23.25" hidden="1" thickBot="1">
      <c r="A218" s="138"/>
      <c r="B218" s="8" t="s">
        <v>179</v>
      </c>
      <c r="C218" s="2">
        <v>450</v>
      </c>
      <c r="D218" s="9"/>
      <c r="E218" s="9"/>
      <c r="F218" s="9"/>
      <c r="G218" s="9"/>
      <c r="H218" s="3" t="s">
        <v>5</v>
      </c>
      <c r="I218" s="106">
        <v>-804977.21</v>
      </c>
      <c r="J218" s="106"/>
      <c r="K218" s="106">
        <v>-158667.35</v>
      </c>
      <c r="L218" s="107" t="s">
        <v>90</v>
      </c>
    </row>
    <row r="219" spans="1:12" ht="12.75">
      <c r="A219" s="139"/>
      <c r="B219" s="1"/>
      <c r="C219" s="6"/>
      <c r="D219" s="6"/>
      <c r="E219" s="6"/>
      <c r="F219" s="6"/>
      <c r="G219" s="6"/>
      <c r="H219" s="6"/>
      <c r="I219" s="108"/>
      <c r="J219" s="108"/>
      <c r="K219" s="108"/>
      <c r="L219" s="108"/>
    </row>
    <row r="220" spans="2:12" ht="12.75">
      <c r="B220" s="169" t="s">
        <v>281</v>
      </c>
      <c r="K220" s="162" t="s">
        <v>387</v>
      </c>
      <c r="L220" s="162"/>
    </row>
    <row r="221" spans="2:12" ht="12.75">
      <c r="B221" s="163"/>
      <c r="K221" s="162"/>
      <c r="L221" s="162"/>
    </row>
    <row r="223" spans="2:12" ht="12.75">
      <c r="B223" s="162"/>
      <c r="K223" s="162"/>
      <c r="L223" s="162"/>
    </row>
    <row r="224" spans="2:12" ht="12.75">
      <c r="B224" s="162"/>
      <c r="K224" s="162"/>
      <c r="L224" s="162"/>
    </row>
  </sheetData>
  <sheetProtection/>
  <mergeCells count="9">
    <mergeCell ref="B223:B224"/>
    <mergeCell ref="K220:L221"/>
    <mergeCell ref="K223:L224"/>
    <mergeCell ref="A1:L1"/>
    <mergeCell ref="A2:L2"/>
    <mergeCell ref="A3:L3"/>
    <mergeCell ref="A4:L4"/>
    <mergeCell ref="B6:L6"/>
    <mergeCell ref="B220:B22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93" zoomScaleSheetLayoutView="93" zoomScalePageLayoutView="0" workbookViewId="0" topLeftCell="A19">
      <selection activeCell="E8" sqref="E8"/>
    </sheetView>
  </sheetViews>
  <sheetFormatPr defaultColWidth="9.140625" defaultRowHeight="12.75"/>
  <cols>
    <col min="1" max="1" width="55.28125" style="0" customWidth="1"/>
    <col min="2" max="2" width="6.00390625" style="0" hidden="1" customWidth="1"/>
    <col min="3" max="3" width="19.00390625" style="0" customWidth="1"/>
    <col min="4" max="6" width="13.57421875" style="0" customWidth="1"/>
  </cols>
  <sheetData>
    <row r="1" spans="1:6" ht="15">
      <c r="A1" s="161" t="s">
        <v>386</v>
      </c>
      <c r="B1" s="161"/>
      <c r="C1" s="161"/>
      <c r="D1" s="161"/>
      <c r="E1" s="161"/>
      <c r="F1" s="161"/>
    </row>
    <row r="2" spans="1:6" ht="15">
      <c r="A2" s="161" t="s">
        <v>292</v>
      </c>
      <c r="B2" s="161"/>
      <c r="C2" s="161"/>
      <c r="D2" s="161"/>
      <c r="E2" s="161"/>
      <c r="F2" s="161"/>
    </row>
    <row r="3" spans="1:6" ht="15">
      <c r="A3" s="161" t="s">
        <v>293</v>
      </c>
      <c r="B3" s="161"/>
      <c r="C3" s="161"/>
      <c r="D3" s="161"/>
      <c r="E3" s="161"/>
      <c r="F3" s="161"/>
    </row>
    <row r="4" spans="1:6" ht="15">
      <c r="A4" s="161" t="s">
        <v>395</v>
      </c>
      <c r="B4" s="161"/>
      <c r="C4" s="161"/>
      <c r="D4" s="161"/>
      <c r="E4" s="161"/>
      <c r="F4" s="161"/>
    </row>
    <row r="7" spans="1:6" ht="41.25" customHeight="1">
      <c r="A7" s="158" t="s">
        <v>381</v>
      </c>
      <c r="B7" s="159"/>
      <c r="C7" s="159"/>
      <c r="D7" s="159"/>
      <c r="E7" s="159"/>
      <c r="F7" s="159"/>
    </row>
    <row r="8" spans="1:6" ht="12.75">
      <c r="A8" s="10"/>
      <c r="B8" s="21"/>
      <c r="C8" s="21"/>
      <c r="D8" s="21"/>
      <c r="E8" s="21"/>
      <c r="F8" s="80" t="s">
        <v>294</v>
      </c>
    </row>
    <row r="9" spans="1:6" ht="126.75" customHeight="1">
      <c r="A9" s="11" t="s">
        <v>0</v>
      </c>
      <c r="B9" s="11" t="s">
        <v>1</v>
      </c>
      <c r="C9" s="11" t="s">
        <v>198</v>
      </c>
      <c r="D9" s="11" t="s">
        <v>383</v>
      </c>
      <c r="E9" s="11" t="s">
        <v>199</v>
      </c>
      <c r="F9" s="11" t="s">
        <v>384</v>
      </c>
    </row>
    <row r="10" spans="1:6" ht="12.75">
      <c r="A10" s="11" t="s">
        <v>2</v>
      </c>
      <c r="B10" s="12" t="s">
        <v>3</v>
      </c>
      <c r="C10" s="12">
        <v>2</v>
      </c>
      <c r="D10" s="12">
        <v>3</v>
      </c>
      <c r="E10" s="12">
        <v>4</v>
      </c>
      <c r="F10" s="12">
        <v>5</v>
      </c>
    </row>
    <row r="11" spans="1:6" ht="25.5">
      <c r="A11" s="135" t="s">
        <v>278</v>
      </c>
      <c r="B11" s="34">
        <v>500</v>
      </c>
      <c r="C11" s="36"/>
      <c r="D11" s="136">
        <v>804977.21</v>
      </c>
      <c r="E11" s="136">
        <f>E14</f>
        <v>232369.31</v>
      </c>
      <c r="F11" s="137">
        <f>(E11/D11)*100</f>
        <v>28.86657002376502</v>
      </c>
    </row>
    <row r="12" spans="1:6" ht="22.5" hidden="1">
      <c r="A12" s="13" t="s">
        <v>279</v>
      </c>
      <c r="B12" s="14">
        <v>520</v>
      </c>
      <c r="C12" s="15" t="s">
        <v>5</v>
      </c>
      <c r="D12" s="16" t="s">
        <v>90</v>
      </c>
      <c r="E12" s="16" t="s">
        <v>90</v>
      </c>
      <c r="F12" s="17" t="e">
        <f aca="true" t="shared" si="0" ref="F12:F23">(E12/D12)*100</f>
        <v>#VALUE!</v>
      </c>
    </row>
    <row r="13" spans="1:6" ht="22.5" hidden="1">
      <c r="A13" s="13" t="s">
        <v>280</v>
      </c>
      <c r="B13" s="14">
        <v>620</v>
      </c>
      <c r="C13" s="15" t="s">
        <v>5</v>
      </c>
      <c r="D13" s="16" t="s">
        <v>90</v>
      </c>
      <c r="E13" s="16" t="s">
        <v>90</v>
      </c>
      <c r="F13" s="17" t="e">
        <f t="shared" si="0"/>
        <v>#VALUE!</v>
      </c>
    </row>
    <row r="14" spans="1:6" ht="12.75">
      <c r="A14" s="152" t="s">
        <v>390</v>
      </c>
      <c r="B14" s="14">
        <v>700</v>
      </c>
      <c r="C14" s="154" t="s">
        <v>391</v>
      </c>
      <c r="D14" s="16">
        <v>804977.21</v>
      </c>
      <c r="E14" s="16">
        <f>E15</f>
        <v>232369.31</v>
      </c>
      <c r="F14" s="17">
        <f t="shared" si="0"/>
        <v>28.86657002376502</v>
      </c>
    </row>
    <row r="15" spans="1:6" ht="12.75">
      <c r="A15" s="13" t="s">
        <v>180</v>
      </c>
      <c r="B15" s="14">
        <v>700</v>
      </c>
      <c r="C15" s="154" t="s">
        <v>392</v>
      </c>
      <c r="D15" s="16">
        <v>804977.21</v>
      </c>
      <c r="E15" s="16">
        <v>232369.31</v>
      </c>
      <c r="F15" s="17">
        <f t="shared" si="0"/>
        <v>28.86657002376502</v>
      </c>
    </row>
    <row r="16" spans="1:6" ht="12.75" hidden="1">
      <c r="A16" s="13" t="s">
        <v>181</v>
      </c>
      <c r="B16" s="14">
        <v>710</v>
      </c>
      <c r="C16" s="154" t="s">
        <v>182</v>
      </c>
      <c r="D16" s="16">
        <f aca="true" t="shared" si="1" ref="D16:E18">D17</f>
        <v>-10436400</v>
      </c>
      <c r="E16" s="16">
        <f t="shared" si="1"/>
        <v>-10626808.61</v>
      </c>
      <c r="F16" s="17">
        <f t="shared" si="0"/>
        <v>101.8244663868767</v>
      </c>
    </row>
    <row r="17" spans="1:6" ht="12.75" hidden="1">
      <c r="A17" s="13" t="s">
        <v>183</v>
      </c>
      <c r="B17" s="14">
        <v>710</v>
      </c>
      <c r="C17" s="154" t="s">
        <v>184</v>
      </c>
      <c r="D17" s="16">
        <f t="shared" si="1"/>
        <v>-10436400</v>
      </c>
      <c r="E17" s="16">
        <f t="shared" si="1"/>
        <v>-10626808.61</v>
      </c>
      <c r="F17" s="17">
        <f t="shared" si="0"/>
        <v>101.8244663868767</v>
      </c>
    </row>
    <row r="18" spans="1:6" ht="12.75" hidden="1">
      <c r="A18" s="13" t="s">
        <v>185</v>
      </c>
      <c r="B18" s="14">
        <v>710</v>
      </c>
      <c r="C18" s="154" t="s">
        <v>186</v>
      </c>
      <c r="D18" s="16">
        <f t="shared" si="1"/>
        <v>-10436400</v>
      </c>
      <c r="E18" s="16">
        <f t="shared" si="1"/>
        <v>-10626808.61</v>
      </c>
      <c r="F18" s="17">
        <f t="shared" si="0"/>
        <v>101.8244663868767</v>
      </c>
    </row>
    <row r="19" spans="1:6" ht="22.5">
      <c r="A19" s="13" t="s">
        <v>187</v>
      </c>
      <c r="B19" s="14">
        <v>710</v>
      </c>
      <c r="C19" s="155" t="s">
        <v>393</v>
      </c>
      <c r="D19" s="16">
        <v>-10436400</v>
      </c>
      <c r="E19" s="16">
        <v>-10626808.61</v>
      </c>
      <c r="F19" s="17">
        <f t="shared" si="0"/>
        <v>101.8244663868767</v>
      </c>
    </row>
    <row r="20" spans="1:6" ht="12.75" hidden="1">
      <c r="A20" s="13" t="s">
        <v>188</v>
      </c>
      <c r="B20" s="14">
        <v>720</v>
      </c>
      <c r="C20" s="155" t="s">
        <v>189</v>
      </c>
      <c r="D20" s="16">
        <f aca="true" t="shared" si="2" ref="D20:E22">D21</f>
        <v>11241377.21</v>
      </c>
      <c r="E20" s="16">
        <f t="shared" si="2"/>
        <v>10859177.92</v>
      </c>
      <c r="F20" s="17">
        <f t="shared" si="0"/>
        <v>96.60006703039902</v>
      </c>
    </row>
    <row r="21" spans="1:6" ht="12.75" hidden="1">
      <c r="A21" s="13" t="s">
        <v>190</v>
      </c>
      <c r="B21" s="14">
        <v>720</v>
      </c>
      <c r="C21" s="155" t="s">
        <v>191</v>
      </c>
      <c r="D21" s="16">
        <f t="shared" si="2"/>
        <v>11241377.21</v>
      </c>
      <c r="E21" s="16">
        <f t="shared" si="2"/>
        <v>10859177.92</v>
      </c>
      <c r="F21" s="17">
        <f t="shared" si="0"/>
        <v>96.60006703039902</v>
      </c>
    </row>
    <row r="22" spans="1:6" ht="12.75" hidden="1">
      <c r="A22" s="13" t="s">
        <v>192</v>
      </c>
      <c r="B22" s="14">
        <v>720</v>
      </c>
      <c r="C22" s="155" t="s">
        <v>193</v>
      </c>
      <c r="D22" s="16">
        <f t="shared" si="2"/>
        <v>11241377.21</v>
      </c>
      <c r="E22" s="16">
        <f t="shared" si="2"/>
        <v>10859177.92</v>
      </c>
      <c r="F22" s="17">
        <f t="shared" si="0"/>
        <v>96.60006703039902</v>
      </c>
    </row>
    <row r="23" spans="1:6" ht="22.5">
      <c r="A23" s="13" t="s">
        <v>194</v>
      </c>
      <c r="B23" s="14">
        <v>720</v>
      </c>
      <c r="C23" s="155" t="s">
        <v>394</v>
      </c>
      <c r="D23" s="16">
        <v>11241377.21</v>
      </c>
      <c r="E23" s="16">
        <v>10859177.92</v>
      </c>
      <c r="F23" s="17">
        <f t="shared" si="0"/>
        <v>96.60006703039902</v>
      </c>
    </row>
    <row r="24" spans="1:6" ht="12.75" hidden="1">
      <c r="A24" s="13" t="s">
        <v>195</v>
      </c>
      <c r="B24" s="14">
        <v>710</v>
      </c>
      <c r="C24" s="15" t="s">
        <v>196</v>
      </c>
      <c r="D24" s="16" t="s">
        <v>90</v>
      </c>
      <c r="E24" s="16" t="s">
        <v>90</v>
      </c>
      <c r="F24" s="17" t="s">
        <v>90</v>
      </c>
    </row>
    <row r="25" spans="1:6" ht="12.75" hidden="1">
      <c r="A25" s="13" t="s">
        <v>195</v>
      </c>
      <c r="B25" s="14">
        <v>720</v>
      </c>
      <c r="C25" s="15" t="s">
        <v>197</v>
      </c>
      <c r="D25" s="16" t="s">
        <v>90</v>
      </c>
      <c r="E25" s="16" t="s">
        <v>90</v>
      </c>
      <c r="F25" s="17" t="s">
        <v>90</v>
      </c>
    </row>
    <row r="26" spans="1:6" ht="12.75">
      <c r="A26" s="18"/>
      <c r="B26" s="19"/>
      <c r="C26" s="19"/>
      <c r="D26" s="20"/>
      <c r="E26" s="20"/>
      <c r="F26" s="20"/>
    </row>
    <row r="27" spans="1:6" ht="15">
      <c r="A27" s="169" t="s">
        <v>281</v>
      </c>
      <c r="B27" s="148"/>
      <c r="C27" s="146"/>
      <c r="D27" s="148"/>
      <c r="E27" s="171" t="s">
        <v>387</v>
      </c>
      <c r="F27" s="172"/>
    </row>
    <row r="28" spans="1:6" ht="15">
      <c r="A28" s="163"/>
      <c r="B28" s="148"/>
      <c r="C28" s="147"/>
      <c r="D28" s="148"/>
      <c r="E28" s="173"/>
      <c r="F28" s="173"/>
    </row>
    <row r="29" spans="1:6" ht="15">
      <c r="A29" s="141"/>
      <c r="B29" s="148"/>
      <c r="C29" s="147"/>
      <c r="D29" s="148"/>
      <c r="E29" s="147"/>
      <c r="F29" s="149"/>
    </row>
    <row r="30" spans="1:6" ht="21.75" customHeight="1">
      <c r="A30" s="148"/>
      <c r="B30" s="148"/>
      <c r="C30" s="146"/>
      <c r="D30" s="148"/>
      <c r="E30" s="171"/>
      <c r="F30" s="172"/>
    </row>
    <row r="31" spans="1:6" ht="12.75">
      <c r="A31" s="18"/>
      <c r="B31" s="18"/>
      <c r="C31" s="145"/>
      <c r="D31" s="18"/>
      <c r="E31" s="178"/>
      <c r="F31" s="179"/>
    </row>
    <row r="32" spans="1:6" ht="15">
      <c r="A32" s="174"/>
      <c r="B32" s="18"/>
      <c r="C32" s="53"/>
      <c r="D32" s="18"/>
      <c r="E32" s="175"/>
      <c r="F32" s="176"/>
    </row>
    <row r="33" spans="1:6" ht="12.75">
      <c r="A33" s="159"/>
      <c r="B33" s="18"/>
      <c r="C33" s="54"/>
      <c r="D33" s="18"/>
      <c r="E33" s="177"/>
      <c r="F33" s="159"/>
    </row>
    <row r="34" spans="1:6" ht="12.75">
      <c r="A34" s="174"/>
      <c r="B34" s="159"/>
      <c r="C34" s="159"/>
      <c r="D34" s="159"/>
      <c r="E34" s="159"/>
      <c r="F34" s="159"/>
    </row>
  </sheetData>
  <sheetProtection/>
  <mergeCells count="13">
    <mergeCell ref="A34:F34"/>
    <mergeCell ref="A7:F7"/>
    <mergeCell ref="A27:A28"/>
    <mergeCell ref="E30:F30"/>
    <mergeCell ref="E31:F31"/>
    <mergeCell ref="A1:F1"/>
    <mergeCell ref="A2:F2"/>
    <mergeCell ref="A3:F3"/>
    <mergeCell ref="A4:F4"/>
    <mergeCell ref="E27:F28"/>
    <mergeCell ref="A32:A33"/>
    <mergeCell ref="E32:F32"/>
    <mergeCell ref="E33:F3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2016-03-31T11:53:02Z</cp:lastPrinted>
  <dcterms:created xsi:type="dcterms:W3CDTF">2015-04-06T08:04:40Z</dcterms:created>
  <dcterms:modified xsi:type="dcterms:W3CDTF">2016-11-21T09:43:44Z</dcterms:modified>
  <cp:category/>
  <cp:version/>
  <cp:contentType/>
  <cp:contentStatus/>
</cp:coreProperties>
</file>