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Прил.1" sheetId="1" r:id="rId1"/>
    <sheet name="Прил.2" sheetId="2" r:id="rId2"/>
    <sheet name="Прил.3" sheetId="3" r:id="rId3"/>
  </sheets>
  <definedNames>
    <definedName name="__bookmark_1">'Прил.1'!$A$1:$F$12</definedName>
    <definedName name="__bookmark_2">'Прил.1'!$A$13:$F$57</definedName>
    <definedName name="__bookmark_3">'Прил.2'!$B$6:$L$342</definedName>
    <definedName name="__bookmark_4">'Прил.3'!$A$7:$F$28</definedName>
    <definedName name="__bookmark_5">'Прил.3'!$A$29:$F$36</definedName>
    <definedName name="_xlnm.Print_Area" localSheetId="0">'Прил.1'!$A$1:$F$56</definedName>
    <definedName name="_xlnm.Print_Area" localSheetId="1">'Прил.2'!$A$1:$L$339</definedName>
    <definedName name="_xlnm.Print_Area" localSheetId="2">'Прил.3'!$A$1:$F$33</definedName>
  </definedNames>
  <calcPr fullCalcOnLoad="1"/>
</workbook>
</file>

<file path=xl/sharedStrings.xml><?xml version="1.0" encoding="utf-8"?>
<sst xmlns="http://schemas.openxmlformats.org/spreadsheetml/2006/main" count="1056" uniqueCount="382">
  <si>
    <t>Наименование показателя</t>
  </si>
  <si>
    <t>Код строки</t>
  </si>
  <si>
    <t>1</t>
  </si>
  <si>
    <t>2</t>
  </si>
  <si>
    <t>3</t>
  </si>
  <si>
    <t>X</t>
  </si>
  <si>
    <t>НАЛОГОВЫЕ И НЕНАЛОГОВЫЕ ДОХОДЫ</t>
  </si>
  <si>
    <t>000 10000000000000000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</si>
  <si>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</si>
  <si>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</si>
  <si>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</si>
  <si>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</si>
  <si>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</si>
  <si>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</si>
  <si>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</si>
  <si>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</si>
  <si>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</si>
  <si>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</si>
  <si>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</si>
  <si>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</si>
  <si>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</si>
  <si>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</si>
  <si>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</si>
  <si>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</si>
  <si>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</si>
  <si>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</si>
  <si>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</si>
  <si>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</si>
  <si>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</si>
  <si>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</si>
  <si>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</si>
  <si>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</si>
  <si>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</si>
  <si>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</si>
  <si>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</si>
  <si>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</si>
  <si>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</si>
  <si>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</si>
  <si>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</si>
  <si>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</si>
  <si>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</si>
  <si>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</si>
  <si>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</si>
  <si>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</si>
  <si>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</si>
  <si>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</si>
  <si>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</si>
  <si>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</si>
  <si>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БЕЗВОЗМЕЗДНЫЕ ПОСТУПЛЕНИЯ</t>
  </si>
  <si>
    <t>000 20000000000000000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</si>
  <si>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</si>
  <si>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</si>
  <si>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</si>
  <si>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</si>
  <si>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</si>
  <si>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</si>
  <si>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992 20201001100000151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</si>
  <si>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</si>
  <si>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</si>
  <si>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</si>
  <si>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</si>
  <si>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</si>
  <si>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992 20202999100000151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</si>
  <si>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</si>
  <si>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</si>
  <si>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</si>
  <si>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</si>
  <si>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</si>
  <si>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</si>
  <si>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</si>
  <si>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</si>
  <si>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</si>
  <si>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992 20203024100000151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</si>
  <si>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</si>
  <si>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992 21905000100000151</t>
  </si>
  <si>
    <t>Код расхода по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</si>
  <si>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</si>
  <si>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</si>
  <si>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</si>
  <si>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</si>
  <si>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</si>
  <si>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</si>
  <si>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</si>
  <si>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</si>
  <si>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</si>
  <si>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</si>
  <si>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</si>
  <si>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</si>
  <si>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0.00</t>
  </si>
  <si>
    <t>Прочие выплаты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</si>
  <si>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</si>
  <si>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</si>
  <si>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</si>
  <si>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</si>
  <si>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</si>
  <si>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</si>
  <si>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</si>
  <si>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</si>
  <si>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</si>
  <si>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</si>
  <si>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</si>
  <si>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</si>
  <si>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Прочие расходы</t>
  </si>
  <si>
    <t>Уплата прочих налогов, сборов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</si>
  <si>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</si>
  <si>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</si>
  <si>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Совета муниципального образования</t>
  </si>
  <si>
    <t>Совет муниципального образования</t>
  </si>
  <si>
    <t>Осуществление внешнего муниципального финансового контроля</t>
  </si>
  <si>
    <t>Межбюджетные трансферты</t>
  </si>
  <si>
    <t>Иные межбюджетные трансферты</t>
  </si>
  <si>
    <t>000 0106 5022001 540 000</t>
  </si>
  <si>
    <t>000 0106 5022001 540 200</t>
  </si>
  <si>
    <t>Безвозмездные перечисления бюджетам</t>
  </si>
  <si>
    <t>000 0106 5022001 540 250</t>
  </si>
  <si>
    <t>Перечисления другим бюджетам бюджетной системы Российской Федерации</t>
  </si>
  <si>
    <t>991 0106 5022001 540 251</t>
  </si>
  <si>
    <t>Резервные фонды</t>
  </si>
  <si>
    <t>Непрограммные направления деятельности органов местного самоуправления</t>
  </si>
  <si>
    <t>Финансовое обеспечение непредвиденных расходов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</si>
  <si>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</si>
  <si>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</si>
  <si>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</si>
  <si>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</si>
  <si>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Мероприятия, направленные на осуществление мер по противодействию коррупции</t>
  </si>
  <si>
    <t>Обеспечение информационной открытости и доступности информации о деятельности органов местного самоуправления</t>
  </si>
  <si>
    <t>Закупка товаров, работ, услуг в сфере информационно-коммуникационных технологий</t>
  </si>
  <si>
    <t>Услуги связи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</si>
  <si>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</si>
  <si>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</si>
  <si>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</si>
  <si>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</si>
  <si>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</si>
  <si>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</si>
  <si>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Мероприятия по пожарной безопасности</t>
  </si>
  <si>
    <t>Увеличение стоимости основных средств</t>
  </si>
  <si>
    <t>НАЦИОНАЛЬНАЯ ЭКОНОМИКА</t>
  </si>
  <si>
    <t>Дорожное хозяйство (дорожные фонды)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</si>
  <si>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</si>
  <si>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Другие вопросы в области национальной экономики</t>
  </si>
  <si>
    <t>Развитие и поддержка малого и среднего предпринимательства</t>
  </si>
  <si>
    <t>ЖИЛИЩНО-КОММУНАЛЬНОЕ ХОЗЯЙСТВО</t>
  </si>
  <si>
    <t>Коммунальное хозяйство</t>
  </si>
  <si>
    <t>Мероприятия по развитию водо-, тепло-, электроснабжения</t>
  </si>
  <si>
    <t>Благоустройство</t>
  </si>
  <si>
    <t>Уличное освещение</t>
  </si>
  <si>
    <t>Прочие мероприятия по благоустройству</t>
  </si>
  <si>
    <t>ОБРАЗОВАНИЕ</t>
  </si>
  <si>
    <t>Молодежная политика и оздоровление детей</t>
  </si>
  <si>
    <t>Мероприятия по профилактике наркомании в муниципальном образовании</t>
  </si>
  <si>
    <t>КУЛЬТУРА, КИНЕМАТОГРАФИЯ</t>
  </si>
  <si>
    <t>Культура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</si>
  <si>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</si>
  <si>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</si>
  <si>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</si>
  <si>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 казенных учреждений, за исключением фонда оплаты труда</t>
  </si>
  <si>
    <t>Реализация мероприятий муниципальной программы "Развитие культуры"</t>
  </si>
  <si>
    <t>ФИЗИЧЕСКАЯ КУЛЬТУРА И СПОРТ</t>
  </si>
  <si>
    <t>Массовый спорт</t>
  </si>
  <si>
    <t>Реализация мероприятий муниципальной программы "Развитие физической культуры и спорта"</t>
  </si>
  <si>
    <t>000 1102 0441040 240 000</t>
  </si>
  <si>
    <t>000 1102 0441040 244 000</t>
  </si>
  <si>
    <t>000 1102 0441040 244 200</t>
  </si>
  <si>
    <t>000 1102 0441040 244 220</t>
  </si>
  <si>
    <t>992 1102 0441040 244 222</t>
  </si>
  <si>
    <t>992 1102 0441040 244 290</t>
  </si>
  <si>
    <t>000 1102 0441040 244 300</t>
  </si>
  <si>
    <t>992 1102 0441040 244 310</t>
  </si>
  <si>
    <t>Результат кассового исполнения бюджета (дефицит/профицит)</t>
  </si>
  <si>
    <t>Изменение остатков средств на счетах по учету средств бюджетов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</si>
  <si>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</si>
  <si>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</si>
  <si>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</si>
  <si>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</si>
  <si>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</si>
  <si>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</si>
  <si>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</si>
  <si>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</si>
  <si>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</si>
  <si>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</si>
  <si>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</si>
  <si>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</si>
  <si>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</si>
  <si>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</si>
  <si>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Изменение иных финансовых активов на счетах по учету средств бюджета</t>
  </si>
  <si>
    <t>000 01060000000000500</t>
  </si>
  <si>
    <t>000 01060000000000600</t>
  </si>
  <si>
    <t>Код бюджетной классификации</t>
  </si>
  <si>
    <t>Кассовое исполнение</t>
  </si>
  <si>
    <t>№ п/п</t>
  </si>
  <si>
    <t>Вед</t>
  </si>
  <si>
    <t>РЗ</t>
  </si>
  <si>
    <t>ПР</t>
  </si>
  <si>
    <t>ЦСР</t>
  </si>
  <si>
    <t>ВР</t>
  </si>
  <si>
    <t>01</t>
  </si>
  <si>
    <t>02</t>
  </si>
  <si>
    <t>04</t>
  </si>
  <si>
    <t>06</t>
  </si>
  <si>
    <t>100</t>
  </si>
  <si>
    <t>200</t>
  </si>
  <si>
    <t>800</t>
  </si>
  <si>
    <t>11</t>
  </si>
  <si>
    <t>13</t>
  </si>
  <si>
    <t>500</t>
  </si>
  <si>
    <t>991</t>
  </si>
  <si>
    <t>03</t>
  </si>
  <si>
    <t>09</t>
  </si>
  <si>
    <t>10</t>
  </si>
  <si>
    <t>12</t>
  </si>
  <si>
    <t>05</t>
  </si>
  <si>
    <t>07</t>
  </si>
  <si>
    <t>08</t>
  </si>
  <si>
    <t xml:space="preserve">Доходы бюджета - ВСЕГО: 
</t>
  </si>
  <si>
    <t>Бюджетные ассигнования в соответствии с уточненной сводной бюджетной росписью</t>
  </si>
  <si>
    <t>Процент исполнения к уточенной сводной бюджетной росписи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</si>
  <si>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</si>
  <si>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</si>
  <si>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</si>
  <si>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Глава Куринского сельского поселения Апшеронского района</t>
  </si>
  <si>
    <t>Муниципальная программа Куринского сельского поселения Апшеронского района «Организация муниципального управления»</t>
  </si>
  <si>
    <t>Муниципальная программа Куринского сельского поселения Апшеронского района «Управление муниципальным имуществом»</t>
  </si>
  <si>
    <t>Муниципальная программа Куринского сельского поселения Апшеронского района «Обеспечение безопасности населения»</t>
  </si>
  <si>
    <t>Муниципальная программа Куринского сельского поселения Апшеронского района «Поддержка дорожного хозяйства»</t>
  </si>
  <si>
    <t>Муниципальная программа Куринского сельского поселения Апшеронского районая «Экономическое развитие муниципального образования»</t>
  </si>
  <si>
    <t>Муниципальная программа Куринского сельского поселения Апшеронского района "Развитие жилищно-коммунального хозяйства"</t>
  </si>
  <si>
    <t>Муниципальная программа Куринского сельского поселения Апшеронского района «Развитие молодежной политики»</t>
  </si>
  <si>
    <t>Муниципальная программа Куринского сельского поселения Апшеронского района «Развитие культуры»</t>
  </si>
  <si>
    <t>Муниципальная программа Куринского сельского поселения Апшеронского района «Развитие физической культуры и спорта»</t>
  </si>
  <si>
    <t>Приложение №1</t>
  </si>
  <si>
    <t>к решению Совета Куринского</t>
  </si>
  <si>
    <t>сельского поселения Апшеронского района</t>
  </si>
  <si>
    <t>в рублях</t>
  </si>
  <si>
    <t>от "____"________________2016г.№______</t>
  </si>
  <si>
    <t>Приложение №2</t>
  </si>
  <si>
    <t>ВСЕГО</t>
  </si>
  <si>
    <t>Муниципальная программа Куринского сельского поселения Апшеронского района "Организация муниципального управления"</t>
  </si>
  <si>
    <t>Налоги на прибыль, доходы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</si>
  <si>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</si>
  <si>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</si>
  <si>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 xml:space="preserve">Доходы от использования имущества, находящегося в государственной и муниципальной собственности </t>
  </si>
  <si>
    <t xml:space="preserve">Безвозмездные поступления от других бюджетов бюджетной системы Российской Федерации </t>
  </si>
  <si>
    <t>Приложение №5</t>
  </si>
  <si>
    <t>М.В.Усов</t>
  </si>
  <si>
    <t>СОВЕТ КУРИНСКОГО СЕЛЬСКОГО ПОСЕЛЕНИЯ АПШЕРОНСКОГО РАЙОНА</t>
  </si>
  <si>
    <t>АДМИНИСТРАЦИЯ КУРИНСКОГО СЕЛЬСКОГО ПОСЕЛЕНИЯ АПШЕРОНСКОГО РАЙОНА</t>
  </si>
  <si>
    <t>Источники внутреннего финансирования дефицитов бюджетов</t>
  </si>
  <si>
    <t>992 01000000000000000</t>
  </si>
  <si>
    <t>992 01050000000000000</t>
  </si>
  <si>
    <t>992 01050201100000510</t>
  </si>
  <si>
    <t>992 01050201100000610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</si>
  <si>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</si>
  <si>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992 20204014100000 151</t>
  </si>
  <si>
    <t>Ведущий специалист</t>
  </si>
  <si>
    <t>Т.В.Петрукович</t>
  </si>
  <si>
    <t>50 0 00 00000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</si>
  <si>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</si>
  <si>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</si>
  <si>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</si>
  <si>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50 1 01 20010</t>
  </si>
  <si>
    <t>Иные межбюджетные трансферты на осуществление внешнего муниципального финансового контроля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</si>
  <si>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</si>
  <si>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</si>
  <si>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</si>
  <si>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</si>
  <si>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</si>
  <si>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</si>
  <si>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Обеспечение деятельности администрации муниципального образования</t>
  </si>
  <si>
    <t>17 1 02 00190</t>
  </si>
  <si>
    <t>17 1 02 60190</t>
  </si>
  <si>
    <t>99 0 00 00000</t>
  </si>
  <si>
    <t>99 1 00 00000</t>
  </si>
  <si>
    <t>99 1 01 00000</t>
  </si>
  <si>
    <t>99 1 01 90010</t>
  </si>
  <si>
    <t>08 0 00 00000</t>
  </si>
  <si>
    <t>08 3 00 00000</t>
  </si>
  <si>
    <t>08 3 01 00000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</si>
  <si>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</si>
  <si>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08 3 01 10800</t>
  </si>
  <si>
    <t>Закупка товаров, работ и услуг для обеспечения государственных (муниципальных) нужд</t>
  </si>
  <si>
    <t>17 1 02 11840</t>
  </si>
  <si>
    <t>17 1 08 00000</t>
  </si>
  <si>
    <t>Осуществление мер по противодействию коррупции</t>
  </si>
  <si>
    <t>17 1 08 10650</t>
  </si>
  <si>
    <t>17 1 02 51180</t>
  </si>
  <si>
    <t>06 0 00 00000</t>
  </si>
  <si>
    <t>06 7 00 00000</t>
  </si>
  <si>
    <t>06 7 01 00000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</si>
  <si>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</si>
  <si>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06 7 01 10690</t>
  </si>
  <si>
    <t>Реализация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</si>
  <si>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06 7 04 00000</t>
  </si>
  <si>
    <t>Обеспечение организации и проведение мероприятий по пожарной безопасности</t>
  </si>
  <si>
    <t>06 7 04 10640</t>
  </si>
  <si>
    <t>14</t>
  </si>
  <si>
    <t>06 7 02 00000</t>
  </si>
  <si>
    <t>06 7 02 10680</t>
  </si>
  <si>
    <t xml:space="preserve">03 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</si>
  <si>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</si>
  <si>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</si>
  <si>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</si>
  <si>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12 0 00 00000</t>
  </si>
  <si>
    <t>12 1 00 00000</t>
  </si>
  <si>
    <t>12 1 01 00000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</si>
  <si>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</si>
  <si>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12 1 01 11300</t>
  </si>
  <si>
    <t>13 0 00 00000</t>
  </si>
  <si>
    <t>13 4 00 00000</t>
  </si>
  <si>
    <t>13 4 01 00000</t>
  </si>
  <si>
    <t>Создание условий для развития малого и среднего предпринимательства</t>
  </si>
  <si>
    <t>13 4 01 11400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</si>
  <si>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</si>
  <si>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</si>
  <si>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</si>
  <si>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Реализация полномочий органов местного самоуправления в сфере строительства, архитектуры и градостроительства</t>
  </si>
  <si>
    <t>19 0 00 00000</t>
  </si>
  <si>
    <t>19 4 00 00000</t>
  </si>
  <si>
    <t>19 4 02 00000</t>
  </si>
  <si>
    <t>19 4 03 00000</t>
  </si>
  <si>
    <t>Содействие развитию коммунальной инфраструктуры муниципальной собственности поселения</t>
  </si>
  <si>
    <t>19 4 02 11150</t>
  </si>
  <si>
    <t>Обеспечение содержания и функционирования уличного освещения</t>
  </si>
  <si>
    <t>19 4 03 11160</t>
  </si>
  <si>
    <t>19 4 04 00000</t>
  </si>
  <si>
    <t>Восстановление, ремонт, благоустройство и содержание мест захоронения</t>
  </si>
  <si>
    <t>19 4 04 11180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</si>
  <si>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</si>
  <si>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</si>
  <si>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</si>
  <si>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</si>
  <si>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Другие вопросы в области жилищно-коммунального хозяйства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</si>
  <si>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</si>
  <si>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</si>
  <si>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</si>
  <si>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</si>
  <si>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05 0 00 00000</t>
  </si>
  <si>
    <t>05 5 00 00000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</si>
  <si>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</si>
  <si>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</si>
  <si>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</si>
  <si>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03 0 00 00000</t>
  </si>
  <si>
    <t>03 8 00 00000</t>
  </si>
  <si>
    <t>03 8 01 00000</t>
  </si>
  <si>
    <t>Содействие развитию культурно-досуговых организаций</t>
  </si>
  <si>
    <t>03 8 01 00590</t>
  </si>
  <si>
    <t>03 8 01 09010</t>
  </si>
  <si>
    <t>Приобретение муниципальным учреждением движимого имущества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</si>
  <si>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</si>
  <si>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</si>
  <si>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</si>
  <si>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</si>
  <si>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03 8 04 20020</t>
  </si>
  <si>
    <t>04 0 00 00000</t>
  </si>
  <si>
    <t>04 4 00 00000</t>
  </si>
  <si>
    <t>04 4 02 00000</t>
  </si>
  <si>
    <t>Обеспечение организации и проведение физкультурных мероприятий и массовых спортивных мероприятий</t>
  </si>
  <si>
    <t>04 4 02 10400</t>
  </si>
  <si>
    <t xml:space="preserve">1. Доходы бюджета Куринского сельского поселения Апшеронского района </t>
  </si>
  <si>
    <t xml:space="preserve">2. Расходы бюджета Куринского сельского поселения Апшеронского района </t>
  </si>
  <si>
    <t xml:space="preserve">3. Источники финансирования дефицита бюджета Куринского сельского поселения Апшеронского района 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</si>
  <si>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</si>
  <si>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Доходы, утвержденные решением Совета о бюджете поселения от 24.12.2015 № 84 (в редакции решения Совета от 26.05.2016 № 107)</t>
  </si>
  <si>
    <t>Процент исполнения к доходам, утвержденным решением Совета о бюджете поселения от 24.12.2015 № 84 (в редакции решения Совета от 26.05.2016 № 107)</t>
  </si>
  <si>
    <t>Бюджетные ассигнования, утвержденные решением Совета о бюджете поселения от 24.12.2015 № 84 (в редакции решения Совета от 26.05.2016 № 107)</t>
  </si>
  <si>
    <t>Непрограммные расходы в рамках обеспечения деятельности Совета муниципального образования</t>
  </si>
  <si>
    <t>Основные мероприятия муниципальной программы</t>
  </si>
  <si>
    <t>Содержание имущества, находящегося в муниципальной казне</t>
  </si>
  <si>
    <t>Выполнение других обязательств муниципального образования</t>
  </si>
  <si>
    <t>08 3 03 00000</t>
  </si>
  <si>
    <t>08 3 03 10820</t>
  </si>
  <si>
    <t>Жилищное хозяйство</t>
  </si>
  <si>
    <t>Обеспечение содержания муниципального жилищного фонда</t>
  </si>
  <si>
    <t>Реализация мероприятий в сфере жилищного хозяйства</t>
  </si>
  <si>
    <t>19 4 07 00000</t>
  </si>
  <si>
    <t>19 4 07 11140</t>
  </si>
  <si>
    <t>Мероприятия по информатизации администрации муниципального образования</t>
  </si>
  <si>
    <t>17 1 02 11820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</si>
  <si>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</si>
  <si>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</si>
  <si>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17 1 12 00000</t>
  </si>
  <si>
    <t>17 1 12 10850</t>
  </si>
  <si>
    <t>Процент исполнения к бюджетным ассигнованиям, утвержденным решением Совета о бюджете поселения от 24.12.2015 № 84 (в редакции решения Совета от 26.05.2016 № 107)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</si>
</sst>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&quot;&quot;#000.0"/>
    <numFmt numFmtId="176" formatCode="[$-FC19]d\ mmmm\ yyyy\ &quot;г.&quot;"/>
    <numFmt numFmtId="177" formatCode="0.0"/>
  </numFmts>
  <fonts count="49">
    <font>
      <sz val="10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wrapText="1"/>
    </xf>
    <xf numFmtId="173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right" wrapText="1"/>
    </xf>
    <xf numFmtId="174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73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right" wrapText="1"/>
    </xf>
    <xf numFmtId="174" fontId="5" fillId="0" borderId="12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173" fontId="9" fillId="0" borderId="10" xfId="0" applyNumberFormat="1" applyFont="1" applyBorder="1" applyAlignment="1">
      <alignment horizontal="center" wrapText="1"/>
    </xf>
    <xf numFmtId="173" fontId="9" fillId="0" borderId="1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74" fontId="10" fillId="0" borderId="11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0" fillId="33" borderId="0" xfId="0" applyFill="1" applyAlignment="1">
      <alignment/>
    </xf>
    <xf numFmtId="173" fontId="10" fillId="0" borderId="10" xfId="0" applyNumberFormat="1" applyFont="1" applyBorder="1" applyAlignment="1">
      <alignment horizontal="center" wrapText="1"/>
    </xf>
    <xf numFmtId="174" fontId="10" fillId="0" borderId="12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74" fontId="5" fillId="0" borderId="11" xfId="0" applyNumberFormat="1" applyFont="1" applyFill="1" applyBorder="1" applyAlignment="1">
      <alignment horizontal="right" wrapText="1"/>
    </xf>
    <xf numFmtId="174" fontId="5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3" fontId="10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74" fontId="10" fillId="0" borderId="11" xfId="0" applyNumberFormat="1" applyFont="1" applyFill="1" applyBorder="1" applyAlignment="1">
      <alignment horizontal="right" wrapText="1"/>
    </xf>
    <xf numFmtId="174" fontId="10" fillId="0" borderId="12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49" fontId="7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left" wrapText="1"/>
    </xf>
    <xf numFmtId="177" fontId="7" fillId="0" borderId="17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vertical="top" wrapText="1"/>
    </xf>
    <xf numFmtId="174" fontId="9" fillId="33" borderId="11" xfId="0" applyNumberFormat="1" applyFont="1" applyFill="1" applyBorder="1" applyAlignment="1">
      <alignment horizontal="right" wrapText="1"/>
    </xf>
    <xf numFmtId="174" fontId="9" fillId="33" borderId="12" xfId="0" applyNumberFormat="1" applyFont="1" applyFill="1" applyBorder="1" applyAlignment="1">
      <alignment horizontal="right" wrapText="1"/>
    </xf>
    <xf numFmtId="174" fontId="1" fillId="33" borderId="11" xfId="0" applyNumberFormat="1" applyFont="1" applyFill="1" applyBorder="1" applyAlignment="1">
      <alignment horizontal="right" wrapText="1"/>
    </xf>
    <xf numFmtId="174" fontId="1" fillId="33" borderId="12" xfId="0" applyNumberFormat="1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5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174" fontId="9" fillId="0" borderId="11" xfId="0" applyNumberFormat="1" applyFont="1" applyBorder="1" applyAlignment="1">
      <alignment horizontal="right" wrapText="1"/>
    </xf>
    <xf numFmtId="174" fontId="9" fillId="0" borderId="12" xfId="0" applyNumberFormat="1" applyFont="1" applyBorder="1" applyAlignment="1">
      <alignment horizontal="right" wrapText="1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justify" vertic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7" fillId="0" borderId="17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/>
    </xf>
    <xf numFmtId="0" fontId="6" fillId="0" borderId="14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74" fontId="6" fillId="0" borderId="11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174" fontId="6" fillId="0" borderId="12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justify" vertical="center" wrapText="1"/>
    </xf>
    <xf numFmtId="2" fontId="5" fillId="0" borderId="12" xfId="0" applyNumberFormat="1" applyFont="1" applyFill="1" applyBorder="1" applyAlignment="1">
      <alignment horizontal="right" wrapText="1"/>
    </xf>
    <xf numFmtId="0" fontId="5" fillId="33" borderId="14" xfId="0" applyFont="1" applyFill="1" applyBorder="1" applyAlignment="1">
      <alignment horizontal="left" vertical="top" wrapText="1"/>
    </xf>
    <xf numFmtId="173" fontId="5" fillId="33" borderId="10" xfId="0" applyNumberFormat="1" applyFont="1" applyFill="1" applyBorder="1" applyAlignment="1">
      <alignment horizontal="center" wrapText="1"/>
    </xf>
    <xf numFmtId="49" fontId="5" fillId="33" borderId="14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wrapText="1"/>
    </xf>
    <xf numFmtId="49" fontId="7" fillId="33" borderId="17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17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="86" zoomScaleSheetLayoutView="86" workbookViewId="0" topLeftCell="A13">
      <selection activeCell="E22" sqref="E22"/>
    </sheetView>
  </sheetViews>
  <sheetFormatPr defaultColWidth="9.140625" defaultRowHeight="12.75"/>
  <cols>
    <col min="1" max="1" width="47.7109375" style="0" customWidth="1"/>
    <col min="2" max="2" width="6.00390625" style="0" hidden="1" customWidth="1"/>
    <col min="3" max="3" width="20.140625" style="0" customWidth="1"/>
    <col min="4" max="6" width="12.57421875" style="0" customWidth="1"/>
  </cols>
  <sheetData>
    <row r="1" spans="1:6" ht="15" customHeight="1" hidden="1">
      <c r="A1" s="131" t="s">
        <v>229</v>
      </c>
      <c r="B1" s="132"/>
      <c r="C1" s="132"/>
      <c r="D1" s="132"/>
      <c r="E1" s="132"/>
      <c r="F1" s="132"/>
    </row>
    <row r="2" spans="1:6" ht="15" hidden="1">
      <c r="A2" s="127" t="s">
        <v>230</v>
      </c>
      <c r="B2" s="133"/>
      <c r="C2" s="133"/>
      <c r="D2" s="133"/>
      <c r="E2" s="133"/>
      <c r="F2" s="133"/>
    </row>
    <row r="3" spans="1:6" ht="15" hidden="1">
      <c r="A3" s="127" t="s">
        <v>231</v>
      </c>
      <c r="B3" s="128"/>
      <c r="C3" s="128"/>
      <c r="D3" s="128"/>
      <c r="E3" s="128"/>
      <c r="F3" s="128"/>
    </row>
    <row r="4" spans="1:6" ht="15" hidden="1">
      <c r="A4" s="127" t="s">
        <v>233</v>
      </c>
      <c r="B4" s="128"/>
      <c r="C4" s="128"/>
      <c r="D4" s="128"/>
      <c r="E4" s="128"/>
      <c r="F4" s="128"/>
    </row>
    <row r="5" spans="1:6" ht="15" hidden="1">
      <c r="A5" s="59"/>
      <c r="B5" s="60"/>
      <c r="C5" s="60"/>
      <c r="D5" s="60"/>
      <c r="E5" s="60"/>
      <c r="F5" s="60"/>
    </row>
    <row r="6" spans="1:6" ht="12.75" hidden="1">
      <c r="A6" s="38"/>
      <c r="B6" s="134"/>
      <c r="C6" s="124"/>
      <c r="D6" s="124"/>
      <c r="E6" s="39"/>
      <c r="F6" s="40"/>
    </row>
    <row r="7" spans="1:6" ht="11.25" customHeight="1" hidden="1">
      <c r="A7" s="38"/>
      <c r="B7" s="123"/>
      <c r="C7" s="124"/>
      <c r="D7" s="124"/>
      <c r="E7" s="39"/>
      <c r="F7" s="37"/>
    </row>
    <row r="8" spans="1:6" ht="21.75" customHeight="1" hidden="1">
      <c r="A8" s="41"/>
      <c r="B8" s="135"/>
      <c r="C8" s="124"/>
      <c r="D8" s="124"/>
      <c r="E8" s="39"/>
      <c r="F8" s="37"/>
    </row>
    <row r="9" spans="1:6" ht="12.75" hidden="1">
      <c r="A9" s="41"/>
      <c r="B9" s="137"/>
      <c r="C9" s="124"/>
      <c r="D9" s="124"/>
      <c r="E9" s="39"/>
      <c r="F9" s="37"/>
    </row>
    <row r="10" spans="1:6" ht="12.75" hidden="1">
      <c r="A10" s="38"/>
      <c r="B10" s="123"/>
      <c r="C10" s="124"/>
      <c r="D10" s="124"/>
      <c r="E10" s="38"/>
      <c r="F10" s="37"/>
    </row>
    <row r="11" spans="1:6" ht="12.75" hidden="1">
      <c r="A11" s="38"/>
      <c r="B11" s="123"/>
      <c r="C11" s="124"/>
      <c r="D11" s="124"/>
      <c r="E11" s="38"/>
      <c r="F11" s="37"/>
    </row>
    <row r="12" spans="1:6" ht="12.75" hidden="1">
      <c r="A12" s="1"/>
      <c r="B12" s="1"/>
      <c r="C12" s="1"/>
      <c r="D12" s="1"/>
      <c r="E12" s="1"/>
      <c r="F12" s="37"/>
    </row>
    <row r="13" spans="1:6" ht="21.75" customHeight="1">
      <c r="A13" s="125" t="s">
        <v>357</v>
      </c>
      <c r="B13" s="126"/>
      <c r="C13" s="126"/>
      <c r="D13" s="126"/>
      <c r="E13" s="126"/>
      <c r="F13" s="126"/>
    </row>
    <row r="14" spans="1:6" ht="16.5" customHeight="1" hidden="1">
      <c r="A14" s="57"/>
      <c r="B14" s="58"/>
      <c r="C14" s="58"/>
      <c r="D14" s="58"/>
      <c r="E14" s="58"/>
      <c r="F14" s="58"/>
    </row>
    <row r="15" spans="1:6" ht="12.75">
      <c r="A15" s="10"/>
      <c r="B15" s="10"/>
      <c r="C15" s="10"/>
      <c r="D15" s="10"/>
      <c r="E15" s="10"/>
      <c r="F15" s="56" t="s">
        <v>232</v>
      </c>
    </row>
    <row r="16" spans="1:6" ht="135.75" customHeight="1">
      <c r="A16" s="11" t="s">
        <v>0</v>
      </c>
      <c r="B16" s="11" t="s">
        <v>1</v>
      </c>
      <c r="C16" s="11" t="s">
        <v>187</v>
      </c>
      <c r="D16" s="11" t="s">
        <v>361</v>
      </c>
      <c r="E16" s="11" t="s">
        <v>188</v>
      </c>
      <c r="F16" s="11" t="s">
        <v>362</v>
      </c>
    </row>
    <row r="17" spans="1:6" ht="12.75">
      <c r="A17" s="11" t="s">
        <v>2</v>
      </c>
      <c r="B17" s="12" t="s">
        <v>3</v>
      </c>
      <c r="C17" s="12">
        <v>2</v>
      </c>
      <c r="D17" s="12">
        <v>3</v>
      </c>
      <c r="E17" s="12">
        <v>4</v>
      </c>
      <c r="F17" s="12">
        <v>5</v>
      </c>
    </row>
    <row r="18" spans="1:6" ht="15.75" customHeight="1">
      <c r="A18" s="76" t="s">
        <v>213</v>
      </c>
      <c r="B18" s="26">
        <v>10</v>
      </c>
      <c r="C18" s="28"/>
      <c r="D18" s="77">
        <f>D19+D42</f>
        <v>10025763.75</v>
      </c>
      <c r="E18" s="77">
        <f>E19+E42</f>
        <v>4784735.98</v>
      </c>
      <c r="F18" s="78">
        <f>(E18/D18)*100</f>
        <v>47.72440383905915</v>
      </c>
    </row>
    <row r="19" spans="1:6" ht="12.75">
      <c r="A19" s="34" t="s">
        <v>6</v>
      </c>
      <c r="B19" s="32">
        <v>10</v>
      </c>
      <c r="C19" s="30" t="s">
        <v>7</v>
      </c>
      <c r="D19" s="29">
        <f>D22+D23+D24+D25+D26+D27+D32+D35+D37+D41</f>
        <v>3582000</v>
      </c>
      <c r="E19" s="29">
        <f>E22+E23+E24+E25+E26+E27+E32+E35+E37+E41</f>
        <v>1716381.52</v>
      </c>
      <c r="F19" s="33">
        <f aca="true" t="shared" si="0" ref="F19:F56">(E19/D19)*100</f>
        <v>47.91684868788386</v>
      </c>
    </row>
    <row r="20" spans="1:6" s="47" customFormat="1" ht="12.75" hidden="1">
      <c r="A20" s="42" t="s">
        <v>237</v>
      </c>
      <c r="B20" s="43">
        <v>10</v>
      </c>
      <c r="C20" s="44" t="s">
        <v>8</v>
      </c>
      <c r="D20" s="45">
        <v>936000</v>
      </c>
      <c r="E20" s="45">
        <v>1018454.63</v>
      </c>
      <c r="F20" s="33">
        <f t="shared" si="0"/>
        <v>108.80925534188034</v>
      </c>
    </row>
    <row r="21" spans="1:6" ht="12.75" hidden="1">
      <c r="A21" s="13" t="s">
        <v>9</v>
      </c>
      <c r="B21" s="14">
        <v>10</v>
      </c>
      <c r="C21" s="15" t="s">
        <v>10</v>
      </c>
      <c r="D21" s="16">
        <f>D26+D27</f>
        <v>950000</v>
      </c>
      <c r="E21" s="16">
        <f>E26+E27</f>
        <v>667947.6</v>
      </c>
      <c r="F21" s="33">
        <f t="shared" si="0"/>
        <v>70.31027368421053</v>
      </c>
    </row>
    <row r="22" spans="1:6" ht="49.5" customHeight="1">
      <c r="A22" s="13" t="s">
        <v>18</v>
      </c>
      <c r="B22" s="14"/>
      <c r="C22" s="15" t="s">
        <v>19</v>
      </c>
      <c r="D22" s="16">
        <v>505000</v>
      </c>
      <c r="E22" s="16">
        <v>267244.47</v>
      </c>
      <c r="F22" s="17">
        <f t="shared" si="0"/>
        <v>52.91969702970296</v>
      </c>
    </row>
    <row r="23" spans="1:6" ht="60" customHeight="1">
      <c r="A23" s="13" t="s">
        <v>20</v>
      </c>
      <c r="B23" s="14"/>
      <c r="C23" s="15" t="s">
        <v>21</v>
      </c>
      <c r="D23" s="16">
        <v>12000</v>
      </c>
      <c r="E23" s="16">
        <v>4405.9</v>
      </c>
      <c r="F23" s="17">
        <f t="shared" si="0"/>
        <v>36.71583333333333</v>
      </c>
    </row>
    <row r="24" spans="1:6" ht="48.75" customHeight="1">
      <c r="A24" s="13" t="s">
        <v>22</v>
      </c>
      <c r="B24" s="14"/>
      <c r="C24" s="15" t="s">
        <v>23</v>
      </c>
      <c r="D24" s="16">
        <v>945000</v>
      </c>
      <c r="E24" s="16">
        <v>556163.24</v>
      </c>
      <c r="F24" s="17">
        <f t="shared" si="0"/>
        <v>58.85325291005291</v>
      </c>
    </row>
    <row r="25" spans="1:6" ht="48" customHeight="1">
      <c r="A25" s="13" t="s">
        <v>24</v>
      </c>
      <c r="B25" s="14"/>
      <c r="C25" s="15" t="s">
        <v>25</v>
      </c>
      <c r="D25" s="16">
        <v>0</v>
      </c>
      <c r="E25" s="16">
        <v>-42067.42</v>
      </c>
      <c r="F25" s="17">
        <v>0</v>
      </c>
    </row>
    <row r="26" spans="1:6" ht="54.75" customHeight="1">
      <c r="A26" s="13" t="s">
        <v>11</v>
      </c>
      <c r="B26" s="14">
        <v>10</v>
      </c>
      <c r="C26" s="15" t="s">
        <v>12</v>
      </c>
      <c r="D26" s="16">
        <v>860000</v>
      </c>
      <c r="E26" s="16">
        <v>609385.85</v>
      </c>
      <c r="F26" s="17">
        <f t="shared" si="0"/>
        <v>70.85881976744186</v>
      </c>
    </row>
    <row r="27" spans="1:6" ht="34.5" customHeight="1">
      <c r="A27" s="13" t="s">
        <v>13</v>
      </c>
      <c r="B27" s="14">
        <v>10</v>
      </c>
      <c r="C27" s="15" t="s">
        <v>14</v>
      </c>
      <c r="D27" s="16">
        <v>90000</v>
      </c>
      <c r="E27" s="16">
        <v>58561.75</v>
      </c>
      <c r="F27" s="17">
        <f t="shared" si="0"/>
        <v>65.06861111111111</v>
      </c>
    </row>
    <row r="28" spans="1:6" s="47" customFormat="1" ht="26.25" customHeight="1" hidden="1">
      <c r="A28" s="42" t="s">
        <v>238</v>
      </c>
      <c r="B28" s="43">
        <v>10</v>
      </c>
      <c r="C28" s="44" t="s">
        <v>15</v>
      </c>
      <c r="D28" s="45">
        <v>1191000</v>
      </c>
      <c r="E28" s="45">
        <v>1244964.6</v>
      </c>
      <c r="F28" s="46">
        <f t="shared" si="0"/>
        <v>104.53103274559194</v>
      </c>
    </row>
    <row r="29" spans="1:6" ht="27.75" customHeight="1" hidden="1">
      <c r="A29" s="13" t="s">
        <v>16</v>
      </c>
      <c r="B29" s="14">
        <v>10</v>
      </c>
      <c r="C29" s="15" t="s">
        <v>17</v>
      </c>
      <c r="D29" s="16" t="e">
        <f>#REF!+#REF!+#REF!+#REF!</f>
        <v>#REF!</v>
      </c>
      <c r="E29" s="16" t="e">
        <f>#REF!+#REF!+#REF!+#REF!</f>
        <v>#REF!</v>
      </c>
      <c r="F29" s="17" t="e">
        <f t="shared" si="0"/>
        <v>#REF!</v>
      </c>
    </row>
    <row r="30" spans="1:6" s="47" customFormat="1" ht="12.75" hidden="1">
      <c r="A30" s="42" t="s">
        <v>239</v>
      </c>
      <c r="B30" s="43">
        <v>10</v>
      </c>
      <c r="C30" s="44" t="s">
        <v>26</v>
      </c>
      <c r="D30" s="45">
        <v>1020000</v>
      </c>
      <c r="E30" s="45">
        <v>1029191.21</v>
      </c>
      <c r="F30" s="46">
        <f t="shared" si="0"/>
        <v>100.90109901960784</v>
      </c>
    </row>
    <row r="31" spans="1:6" ht="12.75" hidden="1">
      <c r="A31" s="13" t="s">
        <v>27</v>
      </c>
      <c r="B31" s="14">
        <v>10</v>
      </c>
      <c r="C31" s="15" t="s">
        <v>28</v>
      </c>
      <c r="D31" s="16">
        <f>D32</f>
        <v>160000</v>
      </c>
      <c r="E31" s="16">
        <f>E32</f>
        <v>6266.23</v>
      </c>
      <c r="F31" s="17">
        <f t="shared" si="0"/>
        <v>3.9163937499999997</v>
      </c>
    </row>
    <row r="32" spans="1:6" ht="37.5" customHeight="1">
      <c r="A32" s="13" t="s">
        <v>29</v>
      </c>
      <c r="B32" s="14">
        <v>10</v>
      </c>
      <c r="C32" s="15" t="s">
        <v>30</v>
      </c>
      <c r="D32" s="16">
        <v>160000</v>
      </c>
      <c r="E32" s="16">
        <v>6266.23</v>
      </c>
      <c r="F32" s="17">
        <f t="shared" si="0"/>
        <v>3.9163937499999997</v>
      </c>
    </row>
    <row r="33" spans="1:6" ht="13.5" customHeight="1" hidden="1">
      <c r="A33" s="13" t="s">
        <v>31</v>
      </c>
      <c r="B33" s="14">
        <v>10</v>
      </c>
      <c r="C33" s="15" t="s">
        <v>32</v>
      </c>
      <c r="D33" s="16">
        <f>D34+D36</f>
        <v>702000</v>
      </c>
      <c r="E33" s="16">
        <f>E34+E36</f>
        <v>108391.87</v>
      </c>
      <c r="F33" s="17">
        <f t="shared" si="0"/>
        <v>15.440437321937322</v>
      </c>
    </row>
    <row r="34" spans="1:6" ht="16.5" customHeight="1" hidden="1">
      <c r="A34" s="13" t="s">
        <v>33</v>
      </c>
      <c r="B34" s="14">
        <v>10</v>
      </c>
      <c r="C34" s="15" t="s">
        <v>34</v>
      </c>
      <c r="D34" s="16">
        <f>D35</f>
        <v>122000</v>
      </c>
      <c r="E34" s="16">
        <f>E35</f>
        <v>63598.34</v>
      </c>
      <c r="F34" s="17">
        <f t="shared" si="0"/>
        <v>52.1297868852459</v>
      </c>
    </row>
    <row r="35" spans="1:6" ht="26.25" customHeight="1">
      <c r="A35" s="13" t="s">
        <v>35</v>
      </c>
      <c r="B35" s="14">
        <v>10</v>
      </c>
      <c r="C35" s="15" t="s">
        <v>36</v>
      </c>
      <c r="D35" s="16">
        <v>122000</v>
      </c>
      <c r="E35" s="16">
        <v>63598.34</v>
      </c>
      <c r="F35" s="17">
        <f t="shared" si="0"/>
        <v>52.1297868852459</v>
      </c>
    </row>
    <row r="36" spans="1:6" ht="12.75" hidden="1">
      <c r="A36" s="13" t="s">
        <v>37</v>
      </c>
      <c r="B36" s="14">
        <v>10</v>
      </c>
      <c r="C36" s="15" t="s">
        <v>38</v>
      </c>
      <c r="D36" s="16">
        <f>D37</f>
        <v>580000</v>
      </c>
      <c r="E36" s="16">
        <f>E37</f>
        <v>44793.53</v>
      </c>
      <c r="F36" s="17">
        <f t="shared" si="0"/>
        <v>7.723022413793103</v>
      </c>
    </row>
    <row r="37" spans="1:6" ht="27.75" customHeight="1">
      <c r="A37" s="13" t="s">
        <v>39</v>
      </c>
      <c r="B37" s="14">
        <v>10</v>
      </c>
      <c r="C37" s="15" t="s">
        <v>40</v>
      </c>
      <c r="D37" s="16">
        <v>580000</v>
      </c>
      <c r="E37" s="16">
        <v>44793.53</v>
      </c>
      <c r="F37" s="17">
        <f t="shared" si="0"/>
        <v>7.723022413793103</v>
      </c>
    </row>
    <row r="38" spans="1:6" s="47" customFormat="1" ht="24.75" customHeight="1" hidden="1">
      <c r="A38" s="42" t="s">
        <v>240</v>
      </c>
      <c r="B38" s="43">
        <v>10</v>
      </c>
      <c r="C38" s="44" t="s">
        <v>41</v>
      </c>
      <c r="D38" s="45">
        <f aca="true" t="shared" si="1" ref="D38:E40">D39</f>
        <v>308000</v>
      </c>
      <c r="E38" s="45">
        <v>308818.03</v>
      </c>
      <c r="F38" s="46">
        <f t="shared" si="0"/>
        <v>100.26559415584417</v>
      </c>
    </row>
    <row r="39" spans="1:6" ht="67.5" hidden="1">
      <c r="A39" s="13" t="s">
        <v>42</v>
      </c>
      <c r="B39" s="14">
        <v>10</v>
      </c>
      <c r="C39" s="15" t="s">
        <v>43</v>
      </c>
      <c r="D39" s="16">
        <f t="shared" si="1"/>
        <v>308000</v>
      </c>
      <c r="E39" s="16">
        <f t="shared" si="1"/>
        <v>148029.63</v>
      </c>
      <c r="F39" s="17">
        <f t="shared" si="0"/>
        <v>48.06156818181818</v>
      </c>
    </row>
    <row r="40" spans="1:6" ht="60" customHeight="1" hidden="1">
      <c r="A40" s="13" t="s">
        <v>44</v>
      </c>
      <c r="B40" s="14">
        <v>10</v>
      </c>
      <c r="C40" s="15" t="s">
        <v>45</v>
      </c>
      <c r="D40" s="16">
        <f t="shared" si="1"/>
        <v>308000</v>
      </c>
      <c r="E40" s="16">
        <f t="shared" si="1"/>
        <v>148029.63</v>
      </c>
      <c r="F40" s="17">
        <f t="shared" si="0"/>
        <v>48.06156818181818</v>
      </c>
    </row>
    <row r="41" spans="1:6" ht="46.5" customHeight="1">
      <c r="A41" s="13" t="s">
        <v>46</v>
      </c>
      <c r="B41" s="14">
        <v>10</v>
      </c>
      <c r="C41" s="15" t="s">
        <v>47</v>
      </c>
      <c r="D41" s="16">
        <v>308000</v>
      </c>
      <c r="E41" s="16">
        <v>148029.63</v>
      </c>
      <c r="F41" s="17">
        <f t="shared" si="0"/>
        <v>48.06156818181818</v>
      </c>
    </row>
    <row r="42" spans="1:6" s="47" customFormat="1" ht="13.5" customHeight="1">
      <c r="A42" s="48" t="s">
        <v>48</v>
      </c>
      <c r="B42" s="49">
        <v>10</v>
      </c>
      <c r="C42" s="50" t="s">
        <v>49</v>
      </c>
      <c r="D42" s="51">
        <f>D46+D49+D52+D54+D56+D55</f>
        <v>6443763.75</v>
      </c>
      <c r="E42" s="51">
        <f>E46+E49+E52+E54+E56+E55</f>
        <v>3068354.46</v>
      </c>
      <c r="F42" s="52">
        <f t="shared" si="0"/>
        <v>47.617426383765235</v>
      </c>
    </row>
    <row r="43" spans="1:6" ht="22.5" hidden="1">
      <c r="A43" s="13" t="s">
        <v>241</v>
      </c>
      <c r="B43" s="14">
        <v>10</v>
      </c>
      <c r="C43" s="15" t="s">
        <v>50</v>
      </c>
      <c r="D43" s="16">
        <v>6984400</v>
      </c>
      <c r="E43" s="16">
        <v>6984357</v>
      </c>
      <c r="F43" s="17">
        <f t="shared" si="0"/>
        <v>99.99938434224845</v>
      </c>
    </row>
    <row r="44" spans="1:6" s="47" customFormat="1" ht="25.5" customHeight="1" hidden="1">
      <c r="A44" s="42" t="s">
        <v>51</v>
      </c>
      <c r="B44" s="43">
        <v>10</v>
      </c>
      <c r="C44" s="44" t="s">
        <v>52</v>
      </c>
      <c r="D44" s="45">
        <f>D45</f>
        <v>5459300</v>
      </c>
      <c r="E44" s="45">
        <f>E45</f>
        <v>2729400</v>
      </c>
      <c r="F44" s="46">
        <f t="shared" si="0"/>
        <v>49.99542065832616</v>
      </c>
    </row>
    <row r="45" spans="1:6" ht="12.75" hidden="1">
      <c r="A45" s="13" t="s">
        <v>53</v>
      </c>
      <c r="B45" s="14">
        <v>10</v>
      </c>
      <c r="C45" s="15" t="s">
        <v>54</v>
      </c>
      <c r="D45" s="16">
        <f>D46</f>
        <v>5459300</v>
      </c>
      <c r="E45" s="16">
        <f>E46</f>
        <v>2729400</v>
      </c>
      <c r="F45" s="17">
        <f t="shared" si="0"/>
        <v>49.99542065832616</v>
      </c>
    </row>
    <row r="46" spans="1:6" ht="25.5" customHeight="1">
      <c r="A46" s="91" t="s">
        <v>55</v>
      </c>
      <c r="B46" s="14">
        <v>10</v>
      </c>
      <c r="C46" s="15" t="s">
        <v>56</v>
      </c>
      <c r="D46" s="16">
        <v>5459300</v>
      </c>
      <c r="E46" s="16">
        <v>2729400</v>
      </c>
      <c r="F46" s="17">
        <f t="shared" si="0"/>
        <v>49.99542065832616</v>
      </c>
    </row>
    <row r="47" spans="1:6" s="47" customFormat="1" ht="25.5" customHeight="1" hidden="1">
      <c r="A47" s="42" t="s">
        <v>57</v>
      </c>
      <c r="B47" s="43">
        <v>10</v>
      </c>
      <c r="C47" s="44" t="s">
        <v>58</v>
      </c>
      <c r="D47" s="45">
        <f>D48</f>
        <v>766000</v>
      </c>
      <c r="E47" s="45">
        <f>E48</f>
        <v>312462.65</v>
      </c>
      <c r="F47" s="46">
        <f t="shared" si="0"/>
        <v>40.79146866840732</v>
      </c>
    </row>
    <row r="48" spans="1:6" ht="12.75" hidden="1">
      <c r="A48" s="13" t="s">
        <v>59</v>
      </c>
      <c r="B48" s="14">
        <v>10</v>
      </c>
      <c r="C48" s="15" t="s">
        <v>60</v>
      </c>
      <c r="D48" s="16">
        <f>D49</f>
        <v>766000</v>
      </c>
      <c r="E48" s="16">
        <f>E49</f>
        <v>312462.65</v>
      </c>
      <c r="F48" s="17">
        <f t="shared" si="0"/>
        <v>40.79146866840732</v>
      </c>
    </row>
    <row r="49" spans="1:6" ht="12.75">
      <c r="A49" s="13" t="s">
        <v>61</v>
      </c>
      <c r="B49" s="14">
        <v>10</v>
      </c>
      <c r="C49" s="15" t="s">
        <v>62</v>
      </c>
      <c r="D49" s="16">
        <v>766000</v>
      </c>
      <c r="E49" s="16">
        <v>312462.65</v>
      </c>
      <c r="F49" s="17">
        <f t="shared" si="0"/>
        <v>40.79146866840732</v>
      </c>
    </row>
    <row r="50" spans="1:6" s="47" customFormat="1" ht="25.5" customHeight="1" hidden="1">
      <c r="A50" s="42" t="s">
        <v>63</v>
      </c>
      <c r="B50" s="43">
        <v>10</v>
      </c>
      <c r="C50" s="44" t="s">
        <v>64</v>
      </c>
      <c r="D50" s="45">
        <f>D51+D53</f>
        <v>194200</v>
      </c>
      <c r="E50" s="45">
        <f>E51+E53</f>
        <v>93328.06</v>
      </c>
      <c r="F50" s="46">
        <f t="shared" si="0"/>
        <v>48.05770339855819</v>
      </c>
    </row>
    <row r="51" spans="1:6" ht="27.75" customHeight="1" hidden="1">
      <c r="A51" s="13" t="s">
        <v>65</v>
      </c>
      <c r="B51" s="14">
        <v>10</v>
      </c>
      <c r="C51" s="15" t="s">
        <v>66</v>
      </c>
      <c r="D51" s="16">
        <f>D52</f>
        <v>190400</v>
      </c>
      <c r="E51" s="16">
        <f>E52</f>
        <v>93328.06</v>
      </c>
      <c r="F51" s="17">
        <f t="shared" si="0"/>
        <v>49.01683823529412</v>
      </c>
    </row>
    <row r="52" spans="1:6" ht="36.75" customHeight="1">
      <c r="A52" s="91" t="s">
        <v>67</v>
      </c>
      <c r="B52" s="14">
        <v>10</v>
      </c>
      <c r="C52" s="15" t="s">
        <v>68</v>
      </c>
      <c r="D52" s="16">
        <v>190400</v>
      </c>
      <c r="E52" s="16">
        <v>93328.06</v>
      </c>
      <c r="F52" s="17">
        <f t="shared" si="0"/>
        <v>49.01683823529412</v>
      </c>
    </row>
    <row r="53" spans="1:6" ht="26.25" customHeight="1" hidden="1">
      <c r="A53" s="13" t="s">
        <v>69</v>
      </c>
      <c r="B53" s="14">
        <v>10</v>
      </c>
      <c r="C53" s="15" t="s">
        <v>70</v>
      </c>
      <c r="D53" s="16">
        <f>D54</f>
        <v>3800</v>
      </c>
      <c r="E53" s="16">
        <f>E54</f>
        <v>0</v>
      </c>
      <c r="F53" s="17">
        <f t="shared" si="0"/>
        <v>0</v>
      </c>
    </row>
    <row r="54" spans="1:6" ht="25.5" customHeight="1">
      <c r="A54" s="13" t="s">
        <v>71</v>
      </c>
      <c r="B54" s="14">
        <v>10</v>
      </c>
      <c r="C54" s="15" t="s">
        <v>72</v>
      </c>
      <c r="D54" s="16">
        <v>3800</v>
      </c>
      <c r="E54" s="16">
        <v>0</v>
      </c>
      <c r="F54" s="17">
        <f t="shared" si="0"/>
        <v>0</v>
      </c>
    </row>
    <row r="55" spans="1:6" s="47" customFormat="1" ht="45" customHeight="1">
      <c r="A55" s="94" t="s">
        <v>251</v>
      </c>
      <c r="B55" s="43">
        <v>10</v>
      </c>
      <c r="C55" s="95" t="s">
        <v>252</v>
      </c>
      <c r="D55" s="45">
        <v>182200</v>
      </c>
      <c r="E55" s="45">
        <v>91100</v>
      </c>
      <c r="F55" s="46">
        <f t="shared" si="0"/>
        <v>50</v>
      </c>
    </row>
    <row r="56" spans="1:6" ht="35.25" customHeight="1">
      <c r="A56" s="13" t="s">
        <v>73</v>
      </c>
      <c r="B56" s="14">
        <v>10</v>
      </c>
      <c r="C56" s="15" t="s">
        <v>74</v>
      </c>
      <c r="D56" s="16">
        <v>-157936.25</v>
      </c>
      <c r="E56" s="16">
        <v>-157936.25</v>
      </c>
      <c r="F56" s="17">
        <f t="shared" si="0"/>
        <v>100</v>
      </c>
    </row>
    <row r="57" spans="1:6" ht="12.75">
      <c r="A57" s="18"/>
      <c r="B57" s="19"/>
      <c r="C57" s="19"/>
      <c r="D57" s="20"/>
      <c r="E57" s="20"/>
      <c r="F57" s="20"/>
    </row>
    <row r="58" spans="1:6" ht="15">
      <c r="A58" s="136" t="s">
        <v>219</v>
      </c>
      <c r="B58" s="81"/>
      <c r="C58" s="87"/>
      <c r="D58" s="81"/>
      <c r="E58" s="130" t="s">
        <v>243</v>
      </c>
      <c r="F58" s="130"/>
    </row>
    <row r="59" spans="1:6" ht="15">
      <c r="A59" s="130"/>
      <c r="B59" s="81"/>
      <c r="C59" s="88"/>
      <c r="D59" s="81"/>
      <c r="E59" s="130"/>
      <c r="F59" s="130"/>
    </row>
    <row r="60" spans="1:6" ht="15">
      <c r="A60" s="82"/>
      <c r="B60" s="81"/>
      <c r="C60" s="88"/>
      <c r="D60" s="81"/>
      <c r="E60" s="82"/>
      <c r="F60" s="82"/>
    </row>
    <row r="61" spans="1:6" ht="15" hidden="1">
      <c r="A61" s="129" t="s">
        <v>253</v>
      </c>
      <c r="B61" s="81"/>
      <c r="C61" s="87"/>
      <c r="D61" s="81"/>
      <c r="E61" s="130" t="s">
        <v>254</v>
      </c>
      <c r="F61" s="130"/>
    </row>
    <row r="62" spans="1:6" ht="15">
      <c r="A62" s="129"/>
      <c r="B62" s="81"/>
      <c r="C62" s="88"/>
      <c r="D62" s="81"/>
      <c r="E62" s="130"/>
      <c r="F62" s="130"/>
    </row>
  </sheetData>
  <sheetProtection/>
  <mergeCells count="15">
    <mergeCell ref="A1:F1"/>
    <mergeCell ref="A2:F2"/>
    <mergeCell ref="B6:D6"/>
    <mergeCell ref="B7:D7"/>
    <mergeCell ref="B8:D8"/>
    <mergeCell ref="A58:A59"/>
    <mergeCell ref="B9:D9"/>
    <mergeCell ref="B10:D10"/>
    <mergeCell ref="B11:D11"/>
    <mergeCell ref="A13:F13"/>
    <mergeCell ref="A3:F3"/>
    <mergeCell ref="A4:F4"/>
    <mergeCell ref="A61:A62"/>
    <mergeCell ref="E58:F59"/>
    <mergeCell ref="E61:F62"/>
  </mergeCells>
  <printOptions/>
  <pageMargins left="1.1811023622047245" right="0.3937007874015748" top="0.1968503937007874" bottom="0.5905511811023623" header="0" footer="0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7"/>
  <sheetViews>
    <sheetView view="pageBreakPreview" zoomScale="124" zoomScaleSheetLayoutView="124" zoomScalePageLayoutView="0" workbookViewId="0" topLeftCell="A6">
      <selection activeCell="L10" sqref="L10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4.421875" style="0" customWidth="1"/>
    <col min="4" max="4" width="4.57421875" style="0" customWidth="1"/>
    <col min="5" max="5" width="3.8515625" style="0" customWidth="1"/>
    <col min="6" max="6" width="11.28125" style="0" customWidth="1"/>
    <col min="7" max="7" width="3.8515625" style="0" customWidth="1"/>
    <col min="8" max="8" width="20.140625" style="0" hidden="1" customWidth="1"/>
    <col min="9" max="9" width="12.57421875" style="31" customWidth="1"/>
    <col min="10" max="10" width="13.00390625" style="0" customWidth="1"/>
    <col min="11" max="11" width="12.140625" style="0" customWidth="1"/>
    <col min="12" max="12" width="9.140625" style="0" customWidth="1"/>
  </cols>
  <sheetData>
    <row r="1" spans="1:12" ht="13.5" customHeight="1" hidden="1">
      <c r="A1" s="128" t="s">
        <v>234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" hidden="1">
      <c r="A2" s="128" t="s">
        <v>230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" hidden="1">
      <c r="A3" s="128" t="s">
        <v>231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5" hidden="1">
      <c r="A4" s="128" t="s">
        <v>233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hidden="1"/>
    <row r="6" spans="2:12" ht="36" customHeight="1">
      <c r="B6" s="125" t="s">
        <v>358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2:12" ht="12.75">
      <c r="B7" s="10"/>
      <c r="C7" s="21"/>
      <c r="D7" s="21"/>
      <c r="E7" s="21"/>
      <c r="F7" s="21"/>
      <c r="G7" s="21"/>
      <c r="H7" s="21"/>
      <c r="I7" s="73"/>
      <c r="J7" s="21"/>
      <c r="K7" s="21"/>
      <c r="L7" s="56" t="s">
        <v>232</v>
      </c>
    </row>
    <row r="8" spans="1:12" ht="124.5" customHeight="1">
      <c r="A8" s="23" t="s">
        <v>189</v>
      </c>
      <c r="B8" s="22" t="s">
        <v>0</v>
      </c>
      <c r="C8" s="11" t="s">
        <v>190</v>
      </c>
      <c r="D8" s="11" t="s">
        <v>191</v>
      </c>
      <c r="E8" s="11" t="s">
        <v>192</v>
      </c>
      <c r="F8" s="11" t="s">
        <v>193</v>
      </c>
      <c r="G8" s="11" t="s">
        <v>194</v>
      </c>
      <c r="H8" s="11" t="s">
        <v>75</v>
      </c>
      <c r="I8" s="74" t="s">
        <v>363</v>
      </c>
      <c r="J8" s="11" t="s">
        <v>214</v>
      </c>
      <c r="K8" s="11" t="s">
        <v>188</v>
      </c>
      <c r="L8" s="11" t="s">
        <v>215</v>
      </c>
    </row>
    <row r="9" spans="1:12" ht="12.75">
      <c r="A9" s="24">
        <v>1</v>
      </c>
      <c r="B9" s="2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 t="s">
        <v>4</v>
      </c>
      <c r="I9" s="75">
        <v>8</v>
      </c>
      <c r="J9" s="12">
        <v>9</v>
      </c>
      <c r="K9" s="12">
        <v>10</v>
      </c>
      <c r="L9" s="12">
        <v>11</v>
      </c>
    </row>
    <row r="10" spans="1:12" ht="24" customHeight="1">
      <c r="A10" s="24"/>
      <c r="B10" s="25" t="s">
        <v>235</v>
      </c>
      <c r="C10" s="26"/>
      <c r="D10" s="27"/>
      <c r="E10" s="27"/>
      <c r="F10" s="27"/>
      <c r="G10" s="27"/>
      <c r="H10" s="28"/>
      <c r="I10" s="68">
        <f>I11+I19</f>
        <v>10598371.65</v>
      </c>
      <c r="J10" s="68">
        <f>J11+J19</f>
        <v>10598371.65</v>
      </c>
      <c r="K10" s="68">
        <f>K11+K19</f>
        <v>4557675.390000001</v>
      </c>
      <c r="L10" s="69">
        <f>(K10/J10)*100</f>
        <v>43.003543756648696</v>
      </c>
    </row>
    <row r="11" spans="1:12" s="96" customFormat="1" ht="22.5">
      <c r="A11" s="53"/>
      <c r="B11" s="98" t="s">
        <v>244</v>
      </c>
      <c r="C11" s="99" t="s">
        <v>205</v>
      </c>
      <c r="D11" s="100"/>
      <c r="E11" s="100"/>
      <c r="F11" s="100"/>
      <c r="G11" s="100"/>
      <c r="H11" s="50"/>
      <c r="I11" s="51">
        <f aca="true" t="shared" si="0" ref="I11:K12">I12</f>
        <v>13100</v>
      </c>
      <c r="J11" s="51">
        <f t="shared" si="0"/>
        <v>13100</v>
      </c>
      <c r="K11" s="51">
        <f t="shared" si="0"/>
        <v>13100</v>
      </c>
      <c r="L11" s="52">
        <f aca="true" t="shared" si="1" ref="L11:L77">(K11/J11)*100</f>
        <v>100</v>
      </c>
    </row>
    <row r="12" spans="1:12" s="96" customFormat="1" ht="12.75">
      <c r="A12" s="101">
        <v>1</v>
      </c>
      <c r="B12" s="102" t="s">
        <v>76</v>
      </c>
      <c r="C12" s="103" t="s">
        <v>205</v>
      </c>
      <c r="D12" s="104" t="s">
        <v>195</v>
      </c>
      <c r="E12" s="104"/>
      <c r="F12" s="104"/>
      <c r="G12" s="104"/>
      <c r="H12" s="105"/>
      <c r="I12" s="106">
        <f t="shared" si="0"/>
        <v>13100</v>
      </c>
      <c r="J12" s="106">
        <f t="shared" si="0"/>
        <v>13100</v>
      </c>
      <c r="K12" s="106">
        <f t="shared" si="0"/>
        <v>13100</v>
      </c>
      <c r="L12" s="46">
        <f t="shared" si="1"/>
        <v>100</v>
      </c>
    </row>
    <row r="13" spans="1:12" s="96" customFormat="1" ht="26.25" customHeight="1">
      <c r="A13" s="53"/>
      <c r="B13" s="54" t="s">
        <v>105</v>
      </c>
      <c r="C13" s="107" t="s">
        <v>205</v>
      </c>
      <c r="D13" s="55" t="s">
        <v>195</v>
      </c>
      <c r="E13" s="55" t="s">
        <v>198</v>
      </c>
      <c r="F13" s="55"/>
      <c r="G13" s="55"/>
      <c r="H13" s="44"/>
      <c r="I13" s="45">
        <f>I14</f>
        <v>13100</v>
      </c>
      <c r="J13" s="45">
        <f aca="true" t="shared" si="2" ref="J13:J69">I13</f>
        <v>13100</v>
      </c>
      <c r="K13" s="45">
        <f>K14</f>
        <v>13100</v>
      </c>
      <c r="L13" s="46">
        <f t="shared" si="1"/>
        <v>100</v>
      </c>
    </row>
    <row r="14" spans="1:12" s="96" customFormat="1" ht="15" customHeight="1">
      <c r="A14" s="53"/>
      <c r="B14" s="54" t="s">
        <v>106</v>
      </c>
      <c r="C14" s="107" t="s">
        <v>205</v>
      </c>
      <c r="D14" s="55" t="s">
        <v>195</v>
      </c>
      <c r="E14" s="55" t="s">
        <v>198</v>
      </c>
      <c r="F14" s="55" t="s">
        <v>255</v>
      </c>
      <c r="G14" s="55"/>
      <c r="H14" s="44"/>
      <c r="I14" s="45">
        <f>I15</f>
        <v>13100</v>
      </c>
      <c r="J14" s="45">
        <f t="shared" si="2"/>
        <v>13100</v>
      </c>
      <c r="K14" s="45">
        <f>K15</f>
        <v>13100</v>
      </c>
      <c r="L14" s="46">
        <f t="shared" si="1"/>
        <v>100</v>
      </c>
    </row>
    <row r="15" spans="1:12" s="96" customFormat="1" ht="22.5" customHeight="1">
      <c r="A15" s="53"/>
      <c r="B15" s="54" t="s">
        <v>364</v>
      </c>
      <c r="C15" s="107" t="s">
        <v>205</v>
      </c>
      <c r="D15" s="55" t="s">
        <v>195</v>
      </c>
      <c r="E15" s="55" t="s">
        <v>198</v>
      </c>
      <c r="F15" s="55" t="s">
        <v>256</v>
      </c>
      <c r="G15" s="55"/>
      <c r="H15" s="44"/>
      <c r="I15" s="45">
        <f>I16</f>
        <v>13100</v>
      </c>
      <c r="J15" s="45">
        <f t="shared" si="2"/>
        <v>13100</v>
      </c>
      <c r="K15" s="45">
        <f>K16</f>
        <v>13100</v>
      </c>
      <c r="L15" s="46">
        <f t="shared" si="1"/>
        <v>100</v>
      </c>
    </row>
    <row r="16" spans="1:12" s="96" customFormat="1" ht="23.25" customHeight="1">
      <c r="A16" s="53"/>
      <c r="B16" s="54" t="s">
        <v>257</v>
      </c>
      <c r="C16" s="107">
        <v>991</v>
      </c>
      <c r="D16" s="55" t="s">
        <v>195</v>
      </c>
      <c r="E16" s="55" t="s">
        <v>198</v>
      </c>
      <c r="F16" s="55" t="s">
        <v>258</v>
      </c>
      <c r="G16" s="55"/>
      <c r="H16" s="44"/>
      <c r="I16" s="45">
        <f>I17</f>
        <v>13100</v>
      </c>
      <c r="J16" s="45">
        <f>J17</f>
        <v>13100</v>
      </c>
      <c r="K16" s="45">
        <f>K17</f>
        <v>13100</v>
      </c>
      <c r="L16" s="46">
        <f t="shared" si="1"/>
        <v>100</v>
      </c>
    </row>
    <row r="17" spans="1:12" s="96" customFormat="1" ht="23.25" customHeight="1">
      <c r="A17" s="53"/>
      <c r="B17" s="61" t="s">
        <v>260</v>
      </c>
      <c r="C17" s="107" t="s">
        <v>205</v>
      </c>
      <c r="D17" s="55" t="s">
        <v>195</v>
      </c>
      <c r="E17" s="55" t="s">
        <v>198</v>
      </c>
      <c r="F17" s="55" t="s">
        <v>259</v>
      </c>
      <c r="G17" s="55"/>
      <c r="H17" s="44"/>
      <c r="I17" s="45">
        <f>I18</f>
        <v>13100</v>
      </c>
      <c r="J17" s="45">
        <f>J18</f>
        <v>13100</v>
      </c>
      <c r="K17" s="45">
        <f>K18</f>
        <v>13100</v>
      </c>
      <c r="L17" s="46"/>
    </row>
    <row r="18" spans="1:12" s="96" customFormat="1" ht="12.75">
      <c r="A18" s="53"/>
      <c r="B18" s="54" t="s">
        <v>109</v>
      </c>
      <c r="C18" s="107">
        <v>991</v>
      </c>
      <c r="D18" s="55" t="s">
        <v>195</v>
      </c>
      <c r="E18" s="55" t="s">
        <v>198</v>
      </c>
      <c r="F18" s="55" t="s">
        <v>259</v>
      </c>
      <c r="G18" s="55">
        <v>500</v>
      </c>
      <c r="H18" s="44"/>
      <c r="I18" s="45">
        <v>13100</v>
      </c>
      <c r="J18" s="45">
        <f t="shared" si="2"/>
        <v>13100</v>
      </c>
      <c r="K18" s="45">
        <v>13100</v>
      </c>
      <c r="L18" s="46">
        <f t="shared" si="1"/>
        <v>100</v>
      </c>
    </row>
    <row r="19" spans="1:12" ht="22.5">
      <c r="A19" s="53"/>
      <c r="B19" s="98" t="s">
        <v>245</v>
      </c>
      <c r="C19" s="49">
        <v>992</v>
      </c>
      <c r="D19" s="108"/>
      <c r="E19" s="108"/>
      <c r="F19" s="108"/>
      <c r="G19" s="108"/>
      <c r="H19" s="50"/>
      <c r="I19" s="51">
        <f>I20+I122+I140+I165+I206+I243+I254+I320</f>
        <v>10585271.65</v>
      </c>
      <c r="J19" s="51">
        <f>J20+J122+J140+J165+J206+J243+J254+J320</f>
        <v>10585271.65</v>
      </c>
      <c r="K19" s="51">
        <f>K20+K122+K140+K165+K206+K243+K254+K320</f>
        <v>4544575.390000001</v>
      </c>
      <c r="L19" s="52">
        <f t="shared" si="1"/>
        <v>42.933006731102644</v>
      </c>
    </row>
    <row r="20" spans="1:12" s="31" customFormat="1" ht="12.75">
      <c r="A20" s="101">
        <v>2</v>
      </c>
      <c r="B20" s="102" t="s">
        <v>76</v>
      </c>
      <c r="C20" s="109">
        <v>992</v>
      </c>
      <c r="D20" s="104" t="s">
        <v>195</v>
      </c>
      <c r="E20" s="104"/>
      <c r="F20" s="104"/>
      <c r="G20" s="104"/>
      <c r="H20" s="105"/>
      <c r="I20" s="106">
        <f>I21+I33+I83+I92</f>
        <v>4337800</v>
      </c>
      <c r="J20" s="106">
        <f>J21+J33+J83+J92</f>
        <v>4337800</v>
      </c>
      <c r="K20" s="106">
        <f>K21+K33+K83+K92</f>
        <v>1956508.66</v>
      </c>
      <c r="L20" s="110">
        <f t="shared" si="1"/>
        <v>45.103708331412236</v>
      </c>
    </row>
    <row r="21" spans="1:12" s="47" customFormat="1" ht="22.5">
      <c r="A21" s="53"/>
      <c r="B21" s="54" t="s">
        <v>77</v>
      </c>
      <c r="C21" s="43">
        <v>992</v>
      </c>
      <c r="D21" s="55" t="s">
        <v>195</v>
      </c>
      <c r="E21" s="55" t="s">
        <v>196</v>
      </c>
      <c r="F21" s="55"/>
      <c r="G21" s="55"/>
      <c r="H21" s="44"/>
      <c r="I21" s="45">
        <f aca="true" t="shared" si="3" ref="I21:K25">I22</f>
        <v>625000</v>
      </c>
      <c r="J21" s="45">
        <f t="shared" si="3"/>
        <v>625000</v>
      </c>
      <c r="K21" s="45">
        <f t="shared" si="3"/>
        <v>304860.42</v>
      </c>
      <c r="L21" s="46">
        <f t="shared" si="1"/>
        <v>48.777667199999996</v>
      </c>
    </row>
    <row r="22" spans="1:12" ht="26.25" customHeight="1">
      <c r="A22" s="53"/>
      <c r="B22" s="54" t="s">
        <v>220</v>
      </c>
      <c r="C22" s="43">
        <v>992</v>
      </c>
      <c r="D22" s="55" t="s">
        <v>195</v>
      </c>
      <c r="E22" s="55" t="s">
        <v>196</v>
      </c>
      <c r="F22" s="55" t="s">
        <v>261</v>
      </c>
      <c r="G22" s="55"/>
      <c r="H22" s="44"/>
      <c r="I22" s="45">
        <f t="shared" si="3"/>
        <v>625000</v>
      </c>
      <c r="J22" s="45">
        <f t="shared" si="3"/>
        <v>625000</v>
      </c>
      <c r="K22" s="45">
        <f t="shared" si="3"/>
        <v>304860.42</v>
      </c>
      <c r="L22" s="46">
        <f t="shared" si="1"/>
        <v>48.777667199999996</v>
      </c>
    </row>
    <row r="23" spans="1:12" ht="12.75">
      <c r="A23" s="53"/>
      <c r="B23" s="54" t="s">
        <v>365</v>
      </c>
      <c r="C23" s="43">
        <v>992</v>
      </c>
      <c r="D23" s="55" t="s">
        <v>195</v>
      </c>
      <c r="E23" s="55" t="s">
        <v>196</v>
      </c>
      <c r="F23" s="55" t="s">
        <v>262</v>
      </c>
      <c r="G23" s="55"/>
      <c r="H23" s="44"/>
      <c r="I23" s="45">
        <f aca="true" t="shared" si="4" ref="I23:K24">I24</f>
        <v>625000</v>
      </c>
      <c r="J23" s="45">
        <f t="shared" si="4"/>
        <v>625000</v>
      </c>
      <c r="K23" s="45">
        <f t="shared" si="4"/>
        <v>304860.42</v>
      </c>
      <c r="L23" s="46">
        <f t="shared" si="1"/>
        <v>48.777667199999996</v>
      </c>
    </row>
    <row r="24" spans="1:12" ht="22.5">
      <c r="A24" s="53"/>
      <c r="B24" s="61" t="s">
        <v>264</v>
      </c>
      <c r="C24" s="43">
        <v>992</v>
      </c>
      <c r="D24" s="55" t="s">
        <v>195</v>
      </c>
      <c r="E24" s="55" t="s">
        <v>196</v>
      </c>
      <c r="F24" s="55" t="s">
        <v>263</v>
      </c>
      <c r="G24" s="55"/>
      <c r="H24" s="44"/>
      <c r="I24" s="45">
        <f t="shared" si="4"/>
        <v>625000</v>
      </c>
      <c r="J24" s="45">
        <f t="shared" si="4"/>
        <v>625000</v>
      </c>
      <c r="K24" s="45">
        <f t="shared" si="4"/>
        <v>304860.42</v>
      </c>
      <c r="L24" s="46">
        <f t="shared" si="1"/>
        <v>48.777667199999996</v>
      </c>
    </row>
    <row r="25" spans="1:12" ht="15.75" customHeight="1">
      <c r="A25" s="53"/>
      <c r="B25" s="54" t="s">
        <v>78</v>
      </c>
      <c r="C25" s="43">
        <v>992</v>
      </c>
      <c r="D25" s="55" t="s">
        <v>195</v>
      </c>
      <c r="E25" s="55" t="s">
        <v>196</v>
      </c>
      <c r="F25" s="55" t="s">
        <v>265</v>
      </c>
      <c r="G25" s="55"/>
      <c r="H25" s="44"/>
      <c r="I25" s="45">
        <f t="shared" si="3"/>
        <v>625000</v>
      </c>
      <c r="J25" s="45">
        <f t="shared" si="3"/>
        <v>625000</v>
      </c>
      <c r="K25" s="45">
        <f t="shared" si="3"/>
        <v>304860.42</v>
      </c>
      <c r="L25" s="46">
        <f t="shared" si="1"/>
        <v>48.777667199999996</v>
      </c>
    </row>
    <row r="26" spans="1:12" ht="45">
      <c r="A26" s="53"/>
      <c r="B26" s="54" t="s">
        <v>79</v>
      </c>
      <c r="C26" s="43">
        <v>992</v>
      </c>
      <c r="D26" s="55" t="s">
        <v>195</v>
      </c>
      <c r="E26" s="55" t="s">
        <v>196</v>
      </c>
      <c r="F26" s="55" t="s">
        <v>265</v>
      </c>
      <c r="G26" s="55" t="s">
        <v>199</v>
      </c>
      <c r="H26" s="44"/>
      <c r="I26" s="45">
        <v>625000</v>
      </c>
      <c r="J26" s="45">
        <v>625000</v>
      </c>
      <c r="K26" s="45">
        <v>304860.42</v>
      </c>
      <c r="L26" s="46">
        <f t="shared" si="1"/>
        <v>48.777667199999996</v>
      </c>
    </row>
    <row r="27" spans="1:12" ht="22.5" hidden="1">
      <c r="A27" s="53"/>
      <c r="B27" s="54" t="s">
        <v>80</v>
      </c>
      <c r="C27" s="43">
        <v>200</v>
      </c>
      <c r="D27" s="55"/>
      <c r="E27" s="55"/>
      <c r="F27" s="55"/>
      <c r="G27" s="55"/>
      <c r="H27" s="44"/>
      <c r="I27" s="45">
        <v>567800</v>
      </c>
      <c r="J27" s="45">
        <f t="shared" si="2"/>
        <v>567800</v>
      </c>
      <c r="K27" s="45">
        <v>102183.29</v>
      </c>
      <c r="L27" s="46">
        <f t="shared" si="1"/>
        <v>17.996352588939764</v>
      </c>
    </row>
    <row r="28" spans="1:12" ht="22.5" hidden="1">
      <c r="A28" s="53"/>
      <c r="B28" s="54" t="s">
        <v>81</v>
      </c>
      <c r="C28" s="43">
        <v>200</v>
      </c>
      <c r="D28" s="55"/>
      <c r="E28" s="55"/>
      <c r="F28" s="55"/>
      <c r="G28" s="55"/>
      <c r="H28" s="44"/>
      <c r="I28" s="45">
        <v>567800</v>
      </c>
      <c r="J28" s="45">
        <f t="shared" si="2"/>
        <v>567800</v>
      </c>
      <c r="K28" s="45">
        <v>102183.29</v>
      </c>
      <c r="L28" s="46">
        <f t="shared" si="1"/>
        <v>17.996352588939764</v>
      </c>
    </row>
    <row r="29" spans="1:12" ht="12.75" hidden="1">
      <c r="A29" s="53"/>
      <c r="B29" s="54" t="s">
        <v>82</v>
      </c>
      <c r="C29" s="43">
        <v>200</v>
      </c>
      <c r="D29" s="55"/>
      <c r="E29" s="55"/>
      <c r="F29" s="55"/>
      <c r="G29" s="55"/>
      <c r="H29" s="44"/>
      <c r="I29" s="45">
        <v>567800</v>
      </c>
      <c r="J29" s="45">
        <f t="shared" si="2"/>
        <v>567800</v>
      </c>
      <c r="K29" s="45">
        <v>102183.29</v>
      </c>
      <c r="L29" s="46">
        <f t="shared" si="1"/>
        <v>17.996352588939764</v>
      </c>
    </row>
    <row r="30" spans="1:12" ht="12.75" hidden="1">
      <c r="A30" s="53"/>
      <c r="B30" s="54" t="s">
        <v>83</v>
      </c>
      <c r="C30" s="43">
        <v>200</v>
      </c>
      <c r="D30" s="55"/>
      <c r="E30" s="55"/>
      <c r="F30" s="55"/>
      <c r="G30" s="55"/>
      <c r="H30" s="44"/>
      <c r="I30" s="45">
        <v>567800</v>
      </c>
      <c r="J30" s="45">
        <f t="shared" si="2"/>
        <v>567800</v>
      </c>
      <c r="K30" s="45">
        <v>102183.29</v>
      </c>
      <c r="L30" s="46">
        <f t="shared" si="1"/>
        <v>17.996352588939764</v>
      </c>
    </row>
    <row r="31" spans="1:12" ht="12.75" hidden="1">
      <c r="A31" s="53"/>
      <c r="B31" s="54" t="s">
        <v>84</v>
      </c>
      <c r="C31" s="43">
        <v>200</v>
      </c>
      <c r="D31" s="55"/>
      <c r="E31" s="55"/>
      <c r="F31" s="55"/>
      <c r="G31" s="55"/>
      <c r="H31" s="44"/>
      <c r="I31" s="45">
        <v>436100</v>
      </c>
      <c r="J31" s="45">
        <f t="shared" si="2"/>
        <v>436100</v>
      </c>
      <c r="K31" s="45">
        <v>83563.66</v>
      </c>
      <c r="L31" s="46">
        <f t="shared" si="1"/>
        <v>19.161582205916076</v>
      </c>
    </row>
    <row r="32" spans="1:12" ht="12.75" hidden="1">
      <c r="A32" s="53"/>
      <c r="B32" s="54" t="s">
        <v>85</v>
      </c>
      <c r="C32" s="43">
        <v>200</v>
      </c>
      <c r="D32" s="55"/>
      <c r="E32" s="55"/>
      <c r="F32" s="55"/>
      <c r="G32" s="55"/>
      <c r="H32" s="44"/>
      <c r="I32" s="45">
        <v>131700</v>
      </c>
      <c r="J32" s="45">
        <f t="shared" si="2"/>
        <v>131700</v>
      </c>
      <c r="K32" s="45">
        <v>18619.63</v>
      </c>
      <c r="L32" s="46">
        <f t="shared" si="1"/>
        <v>14.13791192103265</v>
      </c>
    </row>
    <row r="33" spans="1:12" s="47" customFormat="1" ht="33.75">
      <c r="A33" s="53"/>
      <c r="B33" s="54" t="s">
        <v>86</v>
      </c>
      <c r="C33" s="43">
        <v>992</v>
      </c>
      <c r="D33" s="55" t="s">
        <v>195</v>
      </c>
      <c r="E33" s="55" t="s">
        <v>197</v>
      </c>
      <c r="F33" s="55"/>
      <c r="G33" s="55"/>
      <c r="H33" s="44"/>
      <c r="I33" s="45">
        <f aca="true" t="shared" si="5" ref="I33:K34">I34</f>
        <v>3178900</v>
      </c>
      <c r="J33" s="45">
        <f t="shared" si="5"/>
        <v>3178900</v>
      </c>
      <c r="K33" s="45">
        <f t="shared" si="5"/>
        <v>1442147.26</v>
      </c>
      <c r="L33" s="46">
        <f t="shared" si="1"/>
        <v>45.36623549026393</v>
      </c>
    </row>
    <row r="34" spans="1:12" s="31" customFormat="1" ht="26.25" customHeight="1">
      <c r="A34" s="53"/>
      <c r="B34" s="54" t="s">
        <v>220</v>
      </c>
      <c r="C34" s="43">
        <v>992</v>
      </c>
      <c r="D34" s="55" t="s">
        <v>195</v>
      </c>
      <c r="E34" s="55" t="s">
        <v>197</v>
      </c>
      <c r="F34" s="55" t="s">
        <v>261</v>
      </c>
      <c r="G34" s="55"/>
      <c r="H34" s="44"/>
      <c r="I34" s="45">
        <f t="shared" si="5"/>
        <v>3178900</v>
      </c>
      <c r="J34" s="45">
        <f t="shared" si="5"/>
        <v>3178900</v>
      </c>
      <c r="K34" s="45">
        <f t="shared" si="5"/>
        <v>1442147.26</v>
      </c>
      <c r="L34" s="46">
        <f t="shared" si="1"/>
        <v>45.36623549026393</v>
      </c>
    </row>
    <row r="35" spans="1:12" ht="12.75">
      <c r="A35" s="53"/>
      <c r="B35" s="54" t="s">
        <v>365</v>
      </c>
      <c r="C35" s="43">
        <v>992</v>
      </c>
      <c r="D35" s="55" t="s">
        <v>195</v>
      </c>
      <c r="E35" s="55" t="s">
        <v>197</v>
      </c>
      <c r="F35" s="55" t="s">
        <v>262</v>
      </c>
      <c r="G35" s="55"/>
      <c r="H35" s="44"/>
      <c r="I35" s="45">
        <f>I36</f>
        <v>3178900</v>
      </c>
      <c r="J35" s="45">
        <f>J36</f>
        <v>3178900</v>
      </c>
      <c r="K35" s="45">
        <f>K36</f>
        <v>1442147.26</v>
      </c>
      <c r="L35" s="46">
        <f t="shared" si="1"/>
        <v>45.36623549026393</v>
      </c>
    </row>
    <row r="36" spans="1:12" ht="22.5">
      <c r="A36" s="53"/>
      <c r="B36" s="61" t="s">
        <v>267</v>
      </c>
      <c r="C36" s="43">
        <v>992</v>
      </c>
      <c r="D36" s="55" t="s">
        <v>195</v>
      </c>
      <c r="E36" s="55" t="s">
        <v>197</v>
      </c>
      <c r="F36" s="55" t="s">
        <v>266</v>
      </c>
      <c r="G36" s="55"/>
      <c r="H36" s="44"/>
      <c r="I36" s="45">
        <f>I37+I68</f>
        <v>3178900</v>
      </c>
      <c r="J36" s="45">
        <f>J37+J68</f>
        <v>3178900</v>
      </c>
      <c r="K36" s="45">
        <f>K37+K68</f>
        <v>1442147.26</v>
      </c>
      <c r="L36" s="46">
        <f t="shared" si="1"/>
        <v>45.36623549026393</v>
      </c>
    </row>
    <row r="37" spans="1:12" ht="15.75" customHeight="1">
      <c r="A37" s="53"/>
      <c r="B37" s="54" t="s">
        <v>78</v>
      </c>
      <c r="C37" s="43">
        <v>992</v>
      </c>
      <c r="D37" s="55" t="s">
        <v>195</v>
      </c>
      <c r="E37" s="55" t="s">
        <v>197</v>
      </c>
      <c r="F37" s="55" t="s">
        <v>268</v>
      </c>
      <c r="G37" s="55"/>
      <c r="H37" s="44"/>
      <c r="I37" s="45">
        <f>I38+I49+I60</f>
        <v>3175100</v>
      </c>
      <c r="J37" s="45">
        <f>J38+J49+J60</f>
        <v>3175100</v>
      </c>
      <c r="K37" s="45">
        <f>K38+K49+K60</f>
        <v>1442147.26</v>
      </c>
      <c r="L37" s="46">
        <f t="shared" si="1"/>
        <v>45.420530376996</v>
      </c>
    </row>
    <row r="38" spans="1:12" ht="45">
      <c r="A38" s="53"/>
      <c r="B38" s="54" t="s">
        <v>79</v>
      </c>
      <c r="C38" s="43">
        <v>992</v>
      </c>
      <c r="D38" s="55" t="s">
        <v>195</v>
      </c>
      <c r="E38" s="55" t="s">
        <v>197</v>
      </c>
      <c r="F38" s="55" t="s">
        <v>268</v>
      </c>
      <c r="G38" s="55" t="s">
        <v>199</v>
      </c>
      <c r="H38" s="44"/>
      <c r="I38" s="45">
        <v>2685000</v>
      </c>
      <c r="J38" s="45">
        <v>2685000</v>
      </c>
      <c r="K38" s="45">
        <v>1228790.02</v>
      </c>
      <c r="L38" s="46">
        <f t="shared" si="1"/>
        <v>45.76499143389199</v>
      </c>
    </row>
    <row r="39" spans="1:12" ht="22.5" hidden="1">
      <c r="A39" s="53"/>
      <c r="B39" s="54" t="s">
        <v>80</v>
      </c>
      <c r="C39" s="43">
        <v>200</v>
      </c>
      <c r="D39" s="55"/>
      <c r="E39" s="55"/>
      <c r="F39" s="55"/>
      <c r="G39" s="55"/>
      <c r="H39" s="44"/>
      <c r="I39" s="45">
        <v>2555400</v>
      </c>
      <c r="J39" s="45">
        <f t="shared" si="2"/>
        <v>2555400</v>
      </c>
      <c r="K39" s="45">
        <v>508807.13</v>
      </c>
      <c r="L39" s="46">
        <f t="shared" si="1"/>
        <v>19.911056194724896</v>
      </c>
    </row>
    <row r="40" spans="1:12" ht="22.5" hidden="1">
      <c r="A40" s="53"/>
      <c r="B40" s="54" t="s">
        <v>81</v>
      </c>
      <c r="C40" s="43">
        <v>200</v>
      </c>
      <c r="D40" s="55"/>
      <c r="E40" s="55"/>
      <c r="F40" s="55"/>
      <c r="G40" s="55"/>
      <c r="H40" s="44"/>
      <c r="I40" s="45">
        <v>2554000</v>
      </c>
      <c r="J40" s="45">
        <f t="shared" si="2"/>
        <v>2554000</v>
      </c>
      <c r="K40" s="45">
        <v>508807.13</v>
      </c>
      <c r="L40" s="46">
        <f t="shared" si="1"/>
        <v>19.92197063429914</v>
      </c>
    </row>
    <row r="41" spans="1:12" ht="12.75" hidden="1">
      <c r="A41" s="53"/>
      <c r="B41" s="54" t="s">
        <v>82</v>
      </c>
      <c r="C41" s="43">
        <v>200</v>
      </c>
      <c r="D41" s="55"/>
      <c r="E41" s="55"/>
      <c r="F41" s="55"/>
      <c r="G41" s="55"/>
      <c r="H41" s="44"/>
      <c r="I41" s="45">
        <v>2554000</v>
      </c>
      <c r="J41" s="45">
        <f t="shared" si="2"/>
        <v>2554000</v>
      </c>
      <c r="K41" s="45">
        <v>508807.13</v>
      </c>
      <c r="L41" s="46">
        <f t="shared" si="1"/>
        <v>19.92197063429914</v>
      </c>
    </row>
    <row r="42" spans="1:12" ht="12.75" hidden="1">
      <c r="A42" s="53"/>
      <c r="B42" s="54" t="s">
        <v>83</v>
      </c>
      <c r="C42" s="43">
        <v>200</v>
      </c>
      <c r="D42" s="55"/>
      <c r="E42" s="55"/>
      <c r="F42" s="55"/>
      <c r="G42" s="55"/>
      <c r="H42" s="44"/>
      <c r="I42" s="45">
        <v>2554000</v>
      </c>
      <c r="J42" s="45">
        <f t="shared" si="2"/>
        <v>2554000</v>
      </c>
      <c r="K42" s="45">
        <v>508807.13</v>
      </c>
      <c r="L42" s="46">
        <f t="shared" si="1"/>
        <v>19.92197063429914</v>
      </c>
    </row>
    <row r="43" spans="1:12" ht="12.75" hidden="1">
      <c r="A43" s="53"/>
      <c r="B43" s="54" t="s">
        <v>84</v>
      </c>
      <c r="C43" s="43">
        <v>200</v>
      </c>
      <c r="D43" s="55"/>
      <c r="E43" s="55"/>
      <c r="F43" s="55"/>
      <c r="G43" s="55"/>
      <c r="H43" s="44"/>
      <c r="I43" s="45">
        <v>1961450</v>
      </c>
      <c r="J43" s="45">
        <f t="shared" si="2"/>
        <v>1961450</v>
      </c>
      <c r="K43" s="45">
        <v>403259.57</v>
      </c>
      <c r="L43" s="46">
        <f t="shared" si="1"/>
        <v>20.559258201840475</v>
      </c>
    </row>
    <row r="44" spans="1:12" ht="12.75" hidden="1">
      <c r="A44" s="53"/>
      <c r="B44" s="54" t="s">
        <v>85</v>
      </c>
      <c r="C44" s="43">
        <v>200</v>
      </c>
      <c r="D44" s="55"/>
      <c r="E44" s="55"/>
      <c r="F44" s="55"/>
      <c r="G44" s="55"/>
      <c r="H44" s="44"/>
      <c r="I44" s="45">
        <v>592550</v>
      </c>
      <c r="J44" s="45">
        <f t="shared" si="2"/>
        <v>592550</v>
      </c>
      <c r="K44" s="45">
        <v>105547.56</v>
      </c>
      <c r="L44" s="46">
        <f t="shared" si="1"/>
        <v>17.81243101847945</v>
      </c>
    </row>
    <row r="45" spans="1:12" ht="22.5" hidden="1">
      <c r="A45" s="53"/>
      <c r="B45" s="54" t="s">
        <v>87</v>
      </c>
      <c r="C45" s="43">
        <v>200</v>
      </c>
      <c r="D45" s="55"/>
      <c r="E45" s="55"/>
      <c r="F45" s="55"/>
      <c r="G45" s="55"/>
      <c r="H45" s="44"/>
      <c r="I45" s="45">
        <v>1400</v>
      </c>
      <c r="J45" s="45">
        <f t="shared" si="2"/>
        <v>1400</v>
      </c>
      <c r="K45" s="45" t="s">
        <v>88</v>
      </c>
      <c r="L45" s="46" t="e">
        <f t="shared" si="1"/>
        <v>#VALUE!</v>
      </c>
    </row>
    <row r="46" spans="1:12" ht="12.75" hidden="1">
      <c r="A46" s="53"/>
      <c r="B46" s="54" t="s">
        <v>82</v>
      </c>
      <c r="C46" s="43">
        <v>200</v>
      </c>
      <c r="D46" s="55"/>
      <c r="E46" s="55"/>
      <c r="F46" s="55"/>
      <c r="G46" s="55"/>
      <c r="H46" s="44"/>
      <c r="I46" s="45">
        <v>1400</v>
      </c>
      <c r="J46" s="45">
        <f t="shared" si="2"/>
        <v>1400</v>
      </c>
      <c r="K46" s="45" t="s">
        <v>88</v>
      </c>
      <c r="L46" s="46" t="e">
        <f t="shared" si="1"/>
        <v>#VALUE!</v>
      </c>
    </row>
    <row r="47" spans="1:12" ht="12.75" hidden="1">
      <c r="A47" s="53"/>
      <c r="B47" s="54" t="s">
        <v>83</v>
      </c>
      <c r="C47" s="43">
        <v>200</v>
      </c>
      <c r="D47" s="55"/>
      <c r="E47" s="55"/>
      <c r="F47" s="55"/>
      <c r="G47" s="55"/>
      <c r="H47" s="44"/>
      <c r="I47" s="45">
        <v>1400</v>
      </c>
      <c r="J47" s="45">
        <f t="shared" si="2"/>
        <v>1400</v>
      </c>
      <c r="K47" s="45" t="s">
        <v>88</v>
      </c>
      <c r="L47" s="46" t="e">
        <f t="shared" si="1"/>
        <v>#VALUE!</v>
      </c>
    </row>
    <row r="48" spans="1:12" ht="12.75" hidden="1">
      <c r="A48" s="53"/>
      <c r="B48" s="54" t="s">
        <v>89</v>
      </c>
      <c r="C48" s="43">
        <v>200</v>
      </c>
      <c r="D48" s="55"/>
      <c r="E48" s="55"/>
      <c r="F48" s="55"/>
      <c r="G48" s="55"/>
      <c r="H48" s="44"/>
      <c r="I48" s="45">
        <v>1400</v>
      </c>
      <c r="J48" s="45">
        <f t="shared" si="2"/>
        <v>1400</v>
      </c>
      <c r="K48" s="45" t="s">
        <v>88</v>
      </c>
      <c r="L48" s="46" t="e">
        <f t="shared" si="1"/>
        <v>#VALUE!</v>
      </c>
    </row>
    <row r="49" spans="1:12" ht="22.5">
      <c r="A49" s="53"/>
      <c r="B49" s="54" t="s">
        <v>279</v>
      </c>
      <c r="C49" s="43">
        <v>992</v>
      </c>
      <c r="D49" s="55" t="s">
        <v>195</v>
      </c>
      <c r="E49" s="55" t="s">
        <v>197</v>
      </c>
      <c r="F49" s="55" t="s">
        <v>268</v>
      </c>
      <c r="G49" s="55" t="s">
        <v>200</v>
      </c>
      <c r="H49" s="44"/>
      <c r="I49" s="45">
        <v>456300</v>
      </c>
      <c r="J49" s="45">
        <v>456300</v>
      </c>
      <c r="K49" s="45">
        <v>203278.8</v>
      </c>
      <c r="L49" s="46">
        <f t="shared" si="1"/>
        <v>44.549375410913875</v>
      </c>
    </row>
    <row r="50" spans="1:12" ht="22.5" hidden="1">
      <c r="A50" s="53"/>
      <c r="B50" s="54" t="s">
        <v>90</v>
      </c>
      <c r="C50" s="43">
        <v>200</v>
      </c>
      <c r="D50" s="55"/>
      <c r="E50" s="55"/>
      <c r="F50" s="55"/>
      <c r="G50" s="55"/>
      <c r="H50" s="44"/>
      <c r="I50" s="45">
        <v>334143.07</v>
      </c>
      <c r="J50" s="45">
        <f t="shared" si="2"/>
        <v>334143.07</v>
      </c>
      <c r="K50" s="45">
        <v>104833.01</v>
      </c>
      <c r="L50" s="46">
        <f t="shared" si="1"/>
        <v>31.37368971919723</v>
      </c>
    </row>
    <row r="51" spans="1:12" ht="22.5" hidden="1">
      <c r="A51" s="53"/>
      <c r="B51" s="54" t="s">
        <v>91</v>
      </c>
      <c r="C51" s="43">
        <v>200</v>
      </c>
      <c r="D51" s="55"/>
      <c r="E51" s="55"/>
      <c r="F51" s="55"/>
      <c r="G51" s="55"/>
      <c r="H51" s="44"/>
      <c r="I51" s="45">
        <v>334143.07</v>
      </c>
      <c r="J51" s="45">
        <f t="shared" si="2"/>
        <v>334143.07</v>
      </c>
      <c r="K51" s="45">
        <v>104833.01</v>
      </c>
      <c r="L51" s="46">
        <f t="shared" si="1"/>
        <v>31.37368971919723</v>
      </c>
    </row>
    <row r="52" spans="1:12" ht="12.75" hidden="1">
      <c r="A52" s="53"/>
      <c r="B52" s="54" t="s">
        <v>82</v>
      </c>
      <c r="C52" s="43">
        <v>200</v>
      </c>
      <c r="D52" s="55"/>
      <c r="E52" s="55"/>
      <c r="F52" s="55"/>
      <c r="G52" s="55"/>
      <c r="H52" s="44"/>
      <c r="I52" s="45">
        <v>200593.47</v>
      </c>
      <c r="J52" s="45">
        <f t="shared" si="2"/>
        <v>200593.47</v>
      </c>
      <c r="K52" s="45">
        <v>68435.31</v>
      </c>
      <c r="L52" s="46">
        <f t="shared" si="1"/>
        <v>34.11641964217479</v>
      </c>
    </row>
    <row r="53" spans="1:12" ht="12.75" hidden="1">
      <c r="A53" s="53"/>
      <c r="B53" s="54" t="s">
        <v>92</v>
      </c>
      <c r="C53" s="43">
        <v>200</v>
      </c>
      <c r="D53" s="55"/>
      <c r="E53" s="55"/>
      <c r="F53" s="55"/>
      <c r="G53" s="55"/>
      <c r="H53" s="44"/>
      <c r="I53" s="45">
        <v>200593.47</v>
      </c>
      <c r="J53" s="45">
        <f t="shared" si="2"/>
        <v>200593.47</v>
      </c>
      <c r="K53" s="45">
        <v>68435.31</v>
      </c>
      <c r="L53" s="46">
        <f t="shared" si="1"/>
        <v>34.11641964217479</v>
      </c>
    </row>
    <row r="54" spans="1:12" ht="12.75" hidden="1">
      <c r="A54" s="53"/>
      <c r="B54" s="54" t="s">
        <v>93</v>
      </c>
      <c r="C54" s="43">
        <v>200</v>
      </c>
      <c r="D54" s="55"/>
      <c r="E54" s="55"/>
      <c r="F54" s="55"/>
      <c r="G54" s="55"/>
      <c r="H54" s="44"/>
      <c r="I54" s="45">
        <v>1000</v>
      </c>
      <c r="J54" s="45">
        <f t="shared" si="2"/>
        <v>1000</v>
      </c>
      <c r="K54" s="45" t="s">
        <v>88</v>
      </c>
      <c r="L54" s="46" t="e">
        <f t="shared" si="1"/>
        <v>#VALUE!</v>
      </c>
    </row>
    <row r="55" spans="1:12" ht="12.75" hidden="1">
      <c r="A55" s="53"/>
      <c r="B55" s="54" t="s">
        <v>94</v>
      </c>
      <c r="C55" s="43">
        <v>200</v>
      </c>
      <c r="D55" s="55"/>
      <c r="E55" s="55"/>
      <c r="F55" s="55"/>
      <c r="G55" s="55"/>
      <c r="H55" s="44"/>
      <c r="I55" s="45">
        <v>153976.13</v>
      </c>
      <c r="J55" s="45">
        <f t="shared" si="2"/>
        <v>153976.13</v>
      </c>
      <c r="K55" s="45">
        <v>42924.49</v>
      </c>
      <c r="L55" s="46">
        <f t="shared" si="1"/>
        <v>27.877366446344638</v>
      </c>
    </row>
    <row r="56" spans="1:12" ht="12.75" hidden="1">
      <c r="A56" s="53"/>
      <c r="B56" s="54" t="s">
        <v>95</v>
      </c>
      <c r="C56" s="43">
        <v>200</v>
      </c>
      <c r="D56" s="55"/>
      <c r="E56" s="55"/>
      <c r="F56" s="55"/>
      <c r="G56" s="55"/>
      <c r="H56" s="44"/>
      <c r="I56" s="45">
        <v>23100</v>
      </c>
      <c r="J56" s="45">
        <f t="shared" si="2"/>
        <v>23100</v>
      </c>
      <c r="K56" s="45">
        <v>19300</v>
      </c>
      <c r="L56" s="46">
        <f t="shared" si="1"/>
        <v>83.54978354978356</v>
      </c>
    </row>
    <row r="57" spans="1:12" ht="12.75" hidden="1">
      <c r="A57" s="53"/>
      <c r="B57" s="54" t="s">
        <v>96</v>
      </c>
      <c r="C57" s="43">
        <v>200</v>
      </c>
      <c r="D57" s="55"/>
      <c r="E57" s="55"/>
      <c r="F57" s="55"/>
      <c r="G57" s="55"/>
      <c r="H57" s="44"/>
      <c r="I57" s="45">
        <v>22517.34</v>
      </c>
      <c r="J57" s="45">
        <f t="shared" si="2"/>
        <v>22517.34</v>
      </c>
      <c r="K57" s="45">
        <v>6210.82</v>
      </c>
      <c r="L57" s="46">
        <f t="shared" si="1"/>
        <v>27.58238761772039</v>
      </c>
    </row>
    <row r="58" spans="1:12" ht="12.75" hidden="1">
      <c r="A58" s="53"/>
      <c r="B58" s="54" t="s">
        <v>97</v>
      </c>
      <c r="C58" s="43">
        <v>200</v>
      </c>
      <c r="D58" s="55"/>
      <c r="E58" s="55"/>
      <c r="F58" s="55"/>
      <c r="G58" s="55"/>
      <c r="H58" s="44"/>
      <c r="I58" s="45">
        <v>133549.6</v>
      </c>
      <c r="J58" s="45">
        <f t="shared" si="2"/>
        <v>133549.6</v>
      </c>
      <c r="K58" s="45">
        <v>36397.7</v>
      </c>
      <c r="L58" s="46">
        <f t="shared" si="1"/>
        <v>27.2540689002438</v>
      </c>
    </row>
    <row r="59" spans="1:12" ht="12.75" hidden="1">
      <c r="A59" s="53"/>
      <c r="B59" s="54" t="s">
        <v>98</v>
      </c>
      <c r="C59" s="43">
        <v>200</v>
      </c>
      <c r="D59" s="55"/>
      <c r="E59" s="55"/>
      <c r="F59" s="55"/>
      <c r="G59" s="55"/>
      <c r="H59" s="44"/>
      <c r="I59" s="45">
        <v>133549.6</v>
      </c>
      <c r="J59" s="45">
        <f t="shared" si="2"/>
        <v>133549.6</v>
      </c>
      <c r="K59" s="45">
        <v>36397.7</v>
      </c>
      <c r="L59" s="46">
        <f t="shared" si="1"/>
        <v>27.2540689002438</v>
      </c>
    </row>
    <row r="60" spans="1:12" ht="12.75">
      <c r="A60" s="53"/>
      <c r="B60" s="54" t="s">
        <v>99</v>
      </c>
      <c r="C60" s="43">
        <v>992</v>
      </c>
      <c r="D60" s="55" t="s">
        <v>195</v>
      </c>
      <c r="E60" s="55" t="s">
        <v>197</v>
      </c>
      <c r="F60" s="55" t="s">
        <v>268</v>
      </c>
      <c r="G60" s="55" t="s">
        <v>201</v>
      </c>
      <c r="H60" s="44"/>
      <c r="I60" s="45">
        <v>33800</v>
      </c>
      <c r="J60" s="45">
        <v>33800</v>
      </c>
      <c r="K60" s="45">
        <v>10078.44</v>
      </c>
      <c r="L60" s="46">
        <f t="shared" si="1"/>
        <v>29.81786982248521</v>
      </c>
    </row>
    <row r="61" spans="1:12" ht="12.75" hidden="1">
      <c r="A61" s="53"/>
      <c r="B61" s="54" t="s">
        <v>100</v>
      </c>
      <c r="C61" s="43">
        <v>200</v>
      </c>
      <c r="D61" s="55"/>
      <c r="E61" s="55"/>
      <c r="F61" s="55"/>
      <c r="G61" s="55"/>
      <c r="H61" s="44"/>
      <c r="I61" s="45">
        <v>62500</v>
      </c>
      <c r="J61" s="45">
        <f t="shared" si="2"/>
        <v>62500</v>
      </c>
      <c r="K61" s="45">
        <v>7389.88</v>
      </c>
      <c r="L61" s="46">
        <f t="shared" si="1"/>
        <v>11.823808</v>
      </c>
    </row>
    <row r="62" spans="1:12" ht="12.75" hidden="1">
      <c r="A62" s="53"/>
      <c r="B62" s="54" t="s">
        <v>101</v>
      </c>
      <c r="C62" s="43">
        <v>200</v>
      </c>
      <c r="D62" s="55"/>
      <c r="E62" s="55"/>
      <c r="F62" s="55"/>
      <c r="G62" s="55"/>
      <c r="H62" s="44"/>
      <c r="I62" s="45">
        <v>20000</v>
      </c>
      <c r="J62" s="45">
        <f t="shared" si="2"/>
        <v>20000</v>
      </c>
      <c r="K62" s="45">
        <v>3399</v>
      </c>
      <c r="L62" s="46">
        <f t="shared" si="1"/>
        <v>16.994999999999997</v>
      </c>
    </row>
    <row r="63" spans="1:12" ht="12.75" hidden="1">
      <c r="A63" s="53"/>
      <c r="B63" s="54" t="s">
        <v>82</v>
      </c>
      <c r="C63" s="43">
        <v>200</v>
      </c>
      <c r="D63" s="55"/>
      <c r="E63" s="55"/>
      <c r="F63" s="55"/>
      <c r="G63" s="55"/>
      <c r="H63" s="44"/>
      <c r="I63" s="45">
        <v>20000</v>
      </c>
      <c r="J63" s="45">
        <f t="shared" si="2"/>
        <v>20000</v>
      </c>
      <c r="K63" s="45">
        <v>3399</v>
      </c>
      <c r="L63" s="46">
        <f t="shared" si="1"/>
        <v>16.994999999999997</v>
      </c>
    </row>
    <row r="64" spans="1:12" ht="12.75" hidden="1">
      <c r="A64" s="53"/>
      <c r="B64" s="54" t="s">
        <v>102</v>
      </c>
      <c r="C64" s="43">
        <v>200</v>
      </c>
      <c r="D64" s="55"/>
      <c r="E64" s="55"/>
      <c r="F64" s="55"/>
      <c r="G64" s="55"/>
      <c r="H64" s="44"/>
      <c r="I64" s="45">
        <v>20000</v>
      </c>
      <c r="J64" s="45">
        <f t="shared" si="2"/>
        <v>20000</v>
      </c>
      <c r="K64" s="45">
        <v>3399</v>
      </c>
      <c r="L64" s="46">
        <f t="shared" si="1"/>
        <v>16.994999999999997</v>
      </c>
    </row>
    <row r="65" spans="1:12" ht="12.75" hidden="1">
      <c r="A65" s="53"/>
      <c r="B65" s="54" t="s">
        <v>103</v>
      </c>
      <c r="C65" s="43">
        <v>200</v>
      </c>
      <c r="D65" s="55"/>
      <c r="E65" s="55"/>
      <c r="F65" s="55"/>
      <c r="G65" s="55"/>
      <c r="H65" s="44"/>
      <c r="I65" s="45">
        <v>42500</v>
      </c>
      <c r="J65" s="45">
        <f t="shared" si="2"/>
        <v>42500</v>
      </c>
      <c r="K65" s="45">
        <v>3990.88</v>
      </c>
      <c r="L65" s="46">
        <f t="shared" si="1"/>
        <v>9.39030588235294</v>
      </c>
    </row>
    <row r="66" spans="1:12" ht="12.75" hidden="1">
      <c r="A66" s="53"/>
      <c r="B66" s="54" t="s">
        <v>82</v>
      </c>
      <c r="C66" s="43">
        <v>200</v>
      </c>
      <c r="D66" s="55"/>
      <c r="E66" s="55"/>
      <c r="F66" s="55"/>
      <c r="G66" s="55"/>
      <c r="H66" s="44"/>
      <c r="I66" s="45">
        <v>42500</v>
      </c>
      <c r="J66" s="45">
        <f t="shared" si="2"/>
        <v>42500</v>
      </c>
      <c r="K66" s="45">
        <v>3990.88</v>
      </c>
      <c r="L66" s="46">
        <f t="shared" si="1"/>
        <v>9.39030588235294</v>
      </c>
    </row>
    <row r="67" spans="1:12" ht="12.75" hidden="1">
      <c r="A67" s="53"/>
      <c r="B67" s="54" t="s">
        <v>102</v>
      </c>
      <c r="C67" s="43">
        <v>200</v>
      </c>
      <c r="D67" s="55"/>
      <c r="E67" s="55"/>
      <c r="F67" s="55"/>
      <c r="G67" s="55"/>
      <c r="H67" s="44"/>
      <c r="I67" s="45">
        <v>42500</v>
      </c>
      <c r="J67" s="45">
        <f t="shared" si="2"/>
        <v>42500</v>
      </c>
      <c r="K67" s="45">
        <v>3990.88</v>
      </c>
      <c r="L67" s="46">
        <f t="shared" si="1"/>
        <v>9.39030588235294</v>
      </c>
    </row>
    <row r="68" spans="1:12" ht="33.75">
      <c r="A68" s="53"/>
      <c r="B68" s="54" t="s">
        <v>104</v>
      </c>
      <c r="C68" s="43">
        <v>992</v>
      </c>
      <c r="D68" s="55" t="s">
        <v>195</v>
      </c>
      <c r="E68" s="55" t="s">
        <v>197</v>
      </c>
      <c r="F68" s="55" t="s">
        <v>269</v>
      </c>
      <c r="G68" s="55"/>
      <c r="H68" s="44"/>
      <c r="I68" s="45">
        <v>3800</v>
      </c>
      <c r="J68" s="45">
        <f t="shared" si="2"/>
        <v>3800</v>
      </c>
      <c r="K68" s="45">
        <f>K69</f>
        <v>0</v>
      </c>
      <c r="L68" s="46">
        <f t="shared" si="1"/>
        <v>0</v>
      </c>
    </row>
    <row r="69" spans="1:12" s="31" customFormat="1" ht="22.5">
      <c r="A69" s="53"/>
      <c r="B69" s="54" t="s">
        <v>279</v>
      </c>
      <c r="C69" s="43">
        <v>992</v>
      </c>
      <c r="D69" s="55" t="s">
        <v>195</v>
      </c>
      <c r="E69" s="55" t="s">
        <v>197</v>
      </c>
      <c r="F69" s="55" t="s">
        <v>269</v>
      </c>
      <c r="G69" s="55" t="s">
        <v>200</v>
      </c>
      <c r="H69" s="44"/>
      <c r="I69" s="45">
        <v>3800</v>
      </c>
      <c r="J69" s="45">
        <f t="shared" si="2"/>
        <v>3800</v>
      </c>
      <c r="K69" s="45">
        <v>0</v>
      </c>
      <c r="L69" s="46">
        <f t="shared" si="1"/>
        <v>0</v>
      </c>
    </row>
    <row r="70" spans="1:12" s="31" customFormat="1" ht="22.5" hidden="1">
      <c r="A70" s="53"/>
      <c r="B70" s="54" t="s">
        <v>90</v>
      </c>
      <c r="C70" s="43">
        <v>200</v>
      </c>
      <c r="D70" s="55"/>
      <c r="E70" s="55"/>
      <c r="F70" s="55"/>
      <c r="G70" s="55"/>
      <c r="H70" s="44"/>
      <c r="I70" s="45"/>
      <c r="J70" s="45"/>
      <c r="K70" s="45"/>
      <c r="L70" s="46" t="e">
        <f t="shared" si="1"/>
        <v>#DIV/0!</v>
      </c>
    </row>
    <row r="71" spans="1:12" s="31" customFormat="1" ht="22.5" hidden="1">
      <c r="A71" s="53"/>
      <c r="B71" s="54" t="s">
        <v>91</v>
      </c>
      <c r="C71" s="43">
        <v>200</v>
      </c>
      <c r="D71" s="55"/>
      <c r="E71" s="55"/>
      <c r="F71" s="55"/>
      <c r="G71" s="55"/>
      <c r="H71" s="44"/>
      <c r="I71" s="45"/>
      <c r="J71" s="45"/>
      <c r="K71" s="45"/>
      <c r="L71" s="46" t="e">
        <f t="shared" si="1"/>
        <v>#DIV/0!</v>
      </c>
    </row>
    <row r="72" spans="1:12" s="31" customFormat="1" ht="12.75" hidden="1">
      <c r="A72" s="53"/>
      <c r="B72" s="54" t="s">
        <v>97</v>
      </c>
      <c r="C72" s="43">
        <v>200</v>
      </c>
      <c r="D72" s="55"/>
      <c r="E72" s="55"/>
      <c r="F72" s="55"/>
      <c r="G72" s="55"/>
      <c r="H72" s="44"/>
      <c r="I72" s="45"/>
      <c r="J72" s="45"/>
      <c r="K72" s="45"/>
      <c r="L72" s="46" t="e">
        <f t="shared" si="1"/>
        <v>#DIV/0!</v>
      </c>
    </row>
    <row r="73" spans="1:12" s="31" customFormat="1" ht="12.75" hidden="1">
      <c r="A73" s="53"/>
      <c r="B73" s="54" t="s">
        <v>98</v>
      </c>
      <c r="C73" s="43">
        <v>200</v>
      </c>
      <c r="D73" s="55"/>
      <c r="E73" s="55"/>
      <c r="F73" s="55"/>
      <c r="G73" s="55"/>
      <c r="H73" s="44"/>
      <c r="I73" s="45"/>
      <c r="J73" s="45"/>
      <c r="K73" s="45"/>
      <c r="L73" s="46" t="e">
        <f t="shared" si="1"/>
        <v>#DIV/0!</v>
      </c>
    </row>
    <row r="74" spans="1:12" s="31" customFormat="1" ht="33.75" hidden="1">
      <c r="A74" s="53"/>
      <c r="B74" s="54" t="s">
        <v>105</v>
      </c>
      <c r="C74" s="43">
        <v>200</v>
      </c>
      <c r="D74" s="55"/>
      <c r="E74" s="55"/>
      <c r="F74" s="55"/>
      <c r="G74" s="55"/>
      <c r="H74" s="44"/>
      <c r="I74" s="45"/>
      <c r="J74" s="45"/>
      <c r="K74" s="45"/>
      <c r="L74" s="46" t="e">
        <f t="shared" si="1"/>
        <v>#DIV/0!</v>
      </c>
    </row>
    <row r="75" spans="1:12" s="31" customFormat="1" ht="22.5" hidden="1">
      <c r="A75" s="53"/>
      <c r="B75" s="54" t="s">
        <v>106</v>
      </c>
      <c r="C75" s="43">
        <v>200</v>
      </c>
      <c r="D75" s="55"/>
      <c r="E75" s="55"/>
      <c r="F75" s="55"/>
      <c r="G75" s="55"/>
      <c r="H75" s="44"/>
      <c r="I75" s="45"/>
      <c r="J75" s="45"/>
      <c r="K75" s="45"/>
      <c r="L75" s="46" t="e">
        <f t="shared" si="1"/>
        <v>#DIV/0!</v>
      </c>
    </row>
    <row r="76" spans="1:12" s="31" customFormat="1" ht="12.75" hidden="1">
      <c r="A76" s="53"/>
      <c r="B76" s="54" t="s">
        <v>107</v>
      </c>
      <c r="C76" s="43">
        <v>200</v>
      </c>
      <c r="D76" s="55"/>
      <c r="E76" s="55"/>
      <c r="F76" s="55"/>
      <c r="G76" s="55"/>
      <c r="H76" s="44"/>
      <c r="I76" s="45"/>
      <c r="J76" s="45"/>
      <c r="K76" s="45"/>
      <c r="L76" s="46" t="e">
        <f t="shared" si="1"/>
        <v>#DIV/0!</v>
      </c>
    </row>
    <row r="77" spans="1:12" s="31" customFormat="1" ht="22.5" hidden="1">
      <c r="A77" s="53"/>
      <c r="B77" s="54" t="s">
        <v>108</v>
      </c>
      <c r="C77" s="43">
        <v>200</v>
      </c>
      <c r="D77" s="55"/>
      <c r="E77" s="55"/>
      <c r="F77" s="55"/>
      <c r="G77" s="55"/>
      <c r="H77" s="44"/>
      <c r="I77" s="45"/>
      <c r="J77" s="45"/>
      <c r="K77" s="45"/>
      <c r="L77" s="46" t="e">
        <f t="shared" si="1"/>
        <v>#DIV/0!</v>
      </c>
    </row>
    <row r="78" spans="1:12" s="31" customFormat="1" ht="12.75" hidden="1">
      <c r="A78" s="53"/>
      <c r="B78" s="54" t="s">
        <v>109</v>
      </c>
      <c r="C78" s="43">
        <v>200</v>
      </c>
      <c r="D78" s="55"/>
      <c r="E78" s="55"/>
      <c r="F78" s="55"/>
      <c r="G78" s="55"/>
      <c r="H78" s="44"/>
      <c r="I78" s="45"/>
      <c r="J78" s="45"/>
      <c r="K78" s="45"/>
      <c r="L78" s="46" t="e">
        <f aca="true" t="shared" si="6" ref="L78:L88">(K78/J78)*100</f>
        <v>#DIV/0!</v>
      </c>
    </row>
    <row r="79" spans="1:12" s="31" customFormat="1" ht="12.75" hidden="1">
      <c r="A79" s="53"/>
      <c r="B79" s="54" t="s">
        <v>110</v>
      </c>
      <c r="C79" s="43">
        <v>200</v>
      </c>
      <c r="D79" s="55"/>
      <c r="E79" s="55"/>
      <c r="F79" s="55"/>
      <c r="G79" s="55"/>
      <c r="H79" s="44" t="s">
        <v>111</v>
      </c>
      <c r="I79" s="45"/>
      <c r="J79" s="45"/>
      <c r="K79" s="45"/>
      <c r="L79" s="46" t="e">
        <f t="shared" si="6"/>
        <v>#DIV/0!</v>
      </c>
    </row>
    <row r="80" spans="1:12" s="31" customFormat="1" ht="12.75" hidden="1">
      <c r="A80" s="53"/>
      <c r="B80" s="54" t="s">
        <v>82</v>
      </c>
      <c r="C80" s="43">
        <v>200</v>
      </c>
      <c r="D80" s="55"/>
      <c r="E80" s="55"/>
      <c r="F80" s="55"/>
      <c r="G80" s="55"/>
      <c r="H80" s="44" t="s">
        <v>112</v>
      </c>
      <c r="I80" s="45"/>
      <c r="J80" s="45"/>
      <c r="K80" s="45"/>
      <c r="L80" s="46" t="e">
        <f t="shared" si="6"/>
        <v>#DIV/0!</v>
      </c>
    </row>
    <row r="81" spans="1:12" s="31" customFormat="1" ht="12.75" hidden="1">
      <c r="A81" s="53"/>
      <c r="B81" s="54" t="s">
        <v>113</v>
      </c>
      <c r="C81" s="43">
        <v>200</v>
      </c>
      <c r="D81" s="55"/>
      <c r="E81" s="55"/>
      <c r="F81" s="55"/>
      <c r="G81" s="55"/>
      <c r="H81" s="44" t="s">
        <v>114</v>
      </c>
      <c r="I81" s="45"/>
      <c r="J81" s="45"/>
      <c r="K81" s="45"/>
      <c r="L81" s="46" t="e">
        <f t="shared" si="6"/>
        <v>#DIV/0!</v>
      </c>
    </row>
    <row r="82" spans="1:12" s="31" customFormat="1" ht="22.5" hidden="1">
      <c r="A82" s="53"/>
      <c r="B82" s="54" t="s">
        <v>115</v>
      </c>
      <c r="C82" s="43">
        <v>200</v>
      </c>
      <c r="D82" s="55"/>
      <c r="E82" s="55"/>
      <c r="F82" s="55"/>
      <c r="G82" s="55"/>
      <c r="H82" s="44" t="s">
        <v>116</v>
      </c>
      <c r="I82" s="45"/>
      <c r="J82" s="45"/>
      <c r="K82" s="45"/>
      <c r="L82" s="46" t="e">
        <f t="shared" si="6"/>
        <v>#DIV/0!</v>
      </c>
    </row>
    <row r="83" spans="1:12" s="31" customFormat="1" ht="12.75">
      <c r="A83" s="53"/>
      <c r="B83" s="54" t="s">
        <v>117</v>
      </c>
      <c r="C83" s="43">
        <v>992</v>
      </c>
      <c r="D83" s="55" t="s">
        <v>195</v>
      </c>
      <c r="E83" s="55" t="s">
        <v>202</v>
      </c>
      <c r="F83" s="55"/>
      <c r="G83" s="55"/>
      <c r="H83" s="44"/>
      <c r="I83" s="45">
        <f aca="true" t="shared" si="7" ref="I83:K87">I84</f>
        <v>30000</v>
      </c>
      <c r="J83" s="45">
        <f t="shared" si="7"/>
        <v>30000</v>
      </c>
      <c r="K83" s="45">
        <f t="shared" si="7"/>
        <v>0</v>
      </c>
      <c r="L83" s="46">
        <f t="shared" si="6"/>
        <v>0</v>
      </c>
    </row>
    <row r="84" spans="1:12" ht="22.5">
      <c r="A84" s="53"/>
      <c r="B84" s="54" t="s">
        <v>118</v>
      </c>
      <c r="C84" s="43">
        <v>992</v>
      </c>
      <c r="D84" s="55" t="s">
        <v>195</v>
      </c>
      <c r="E84" s="55" t="s">
        <v>202</v>
      </c>
      <c r="F84" s="55" t="s">
        <v>270</v>
      </c>
      <c r="G84" s="55"/>
      <c r="H84" s="44"/>
      <c r="I84" s="45">
        <f t="shared" si="7"/>
        <v>30000</v>
      </c>
      <c r="J84" s="45">
        <f t="shared" si="7"/>
        <v>30000</v>
      </c>
      <c r="K84" s="45">
        <f t="shared" si="7"/>
        <v>0</v>
      </c>
      <c r="L84" s="46">
        <f t="shared" si="6"/>
        <v>0</v>
      </c>
    </row>
    <row r="85" spans="1:12" ht="12.75">
      <c r="A85" s="53"/>
      <c r="B85" s="54" t="s">
        <v>119</v>
      </c>
      <c r="C85" s="43">
        <v>992</v>
      </c>
      <c r="D85" s="55" t="s">
        <v>195</v>
      </c>
      <c r="E85" s="55" t="s">
        <v>202</v>
      </c>
      <c r="F85" s="55" t="s">
        <v>271</v>
      </c>
      <c r="G85" s="55"/>
      <c r="H85" s="44"/>
      <c r="I85" s="45">
        <f t="shared" si="7"/>
        <v>30000</v>
      </c>
      <c r="J85" s="45">
        <f t="shared" si="7"/>
        <v>30000</v>
      </c>
      <c r="K85" s="45">
        <f t="shared" si="7"/>
        <v>0</v>
      </c>
      <c r="L85" s="46">
        <f t="shared" si="6"/>
        <v>0</v>
      </c>
    </row>
    <row r="86" spans="1:12" ht="12.75">
      <c r="A86" s="53"/>
      <c r="B86" s="54" t="s">
        <v>117</v>
      </c>
      <c r="C86" s="43">
        <v>992</v>
      </c>
      <c r="D86" s="55" t="s">
        <v>195</v>
      </c>
      <c r="E86" s="55" t="s">
        <v>202</v>
      </c>
      <c r="F86" s="55" t="s">
        <v>272</v>
      </c>
      <c r="G86" s="55"/>
      <c r="H86" s="44"/>
      <c r="I86" s="45">
        <f t="shared" si="7"/>
        <v>30000</v>
      </c>
      <c r="J86" s="45">
        <f t="shared" si="7"/>
        <v>30000</v>
      </c>
      <c r="K86" s="45">
        <f t="shared" si="7"/>
        <v>0</v>
      </c>
      <c r="L86" s="46">
        <f t="shared" si="6"/>
        <v>0</v>
      </c>
    </row>
    <row r="87" spans="1:12" ht="12.75">
      <c r="A87" s="53"/>
      <c r="B87" s="54" t="s">
        <v>120</v>
      </c>
      <c r="C87" s="43">
        <v>992</v>
      </c>
      <c r="D87" s="55" t="s">
        <v>195</v>
      </c>
      <c r="E87" s="55" t="s">
        <v>202</v>
      </c>
      <c r="F87" s="55" t="s">
        <v>273</v>
      </c>
      <c r="G87" s="55"/>
      <c r="H87" s="44"/>
      <c r="I87" s="45">
        <f t="shared" si="7"/>
        <v>30000</v>
      </c>
      <c r="J87" s="45">
        <f t="shared" si="7"/>
        <v>30000</v>
      </c>
      <c r="K87" s="45">
        <f t="shared" si="7"/>
        <v>0</v>
      </c>
      <c r="L87" s="46">
        <f t="shared" si="6"/>
        <v>0</v>
      </c>
    </row>
    <row r="88" spans="1:12" ht="12.75">
      <c r="A88" s="53"/>
      <c r="B88" s="54" t="s">
        <v>99</v>
      </c>
      <c r="C88" s="43">
        <v>992</v>
      </c>
      <c r="D88" s="55" t="s">
        <v>195</v>
      </c>
      <c r="E88" s="55" t="s">
        <v>202</v>
      </c>
      <c r="F88" s="55" t="s">
        <v>273</v>
      </c>
      <c r="G88" s="55" t="s">
        <v>201</v>
      </c>
      <c r="H88" s="44"/>
      <c r="I88" s="45">
        <v>30000</v>
      </c>
      <c r="J88" s="45">
        <v>30000</v>
      </c>
      <c r="K88" s="45">
        <v>0</v>
      </c>
      <c r="L88" s="46">
        <f t="shared" si="6"/>
        <v>0</v>
      </c>
    </row>
    <row r="89" spans="1:12" ht="12.75" hidden="1">
      <c r="A89" s="53"/>
      <c r="B89" s="54" t="s">
        <v>121</v>
      </c>
      <c r="C89" s="43">
        <v>200</v>
      </c>
      <c r="D89" s="55"/>
      <c r="E89" s="55"/>
      <c r="F89" s="55"/>
      <c r="G89" s="55"/>
      <c r="H89" s="44"/>
      <c r="I89" s="45">
        <v>0</v>
      </c>
      <c r="J89" s="45">
        <f aca="true" t="shared" si="8" ref="J89:J133">I89</f>
        <v>0</v>
      </c>
      <c r="K89" s="45" t="s">
        <v>88</v>
      </c>
      <c r="L89" s="46" t="e">
        <f aca="true" t="shared" si="9" ref="L89:L133">(K89/J89)*100</f>
        <v>#VALUE!</v>
      </c>
    </row>
    <row r="90" spans="1:12" ht="12.75" hidden="1">
      <c r="A90" s="53"/>
      <c r="B90" s="54" t="s">
        <v>82</v>
      </c>
      <c r="C90" s="43">
        <v>200</v>
      </c>
      <c r="D90" s="55"/>
      <c r="E90" s="55"/>
      <c r="F90" s="55"/>
      <c r="G90" s="55"/>
      <c r="H90" s="44"/>
      <c r="I90" s="45">
        <v>0</v>
      </c>
      <c r="J90" s="45">
        <f t="shared" si="8"/>
        <v>0</v>
      </c>
      <c r="K90" s="45" t="s">
        <v>88</v>
      </c>
      <c r="L90" s="46" t="e">
        <f t="shared" si="9"/>
        <v>#VALUE!</v>
      </c>
    </row>
    <row r="91" spans="1:12" ht="12.75" hidden="1">
      <c r="A91" s="53"/>
      <c r="B91" s="54" t="s">
        <v>102</v>
      </c>
      <c r="C91" s="43">
        <v>200</v>
      </c>
      <c r="D91" s="55"/>
      <c r="E91" s="55"/>
      <c r="F91" s="55"/>
      <c r="G91" s="55"/>
      <c r="H91" s="44"/>
      <c r="I91" s="45">
        <v>0</v>
      </c>
      <c r="J91" s="45">
        <f t="shared" si="8"/>
        <v>0</v>
      </c>
      <c r="K91" s="45" t="s">
        <v>88</v>
      </c>
      <c r="L91" s="46" t="e">
        <f t="shared" si="9"/>
        <v>#VALUE!</v>
      </c>
    </row>
    <row r="92" spans="1:12" s="47" customFormat="1" ht="12.75">
      <c r="A92" s="53"/>
      <c r="B92" s="54" t="s">
        <v>122</v>
      </c>
      <c r="C92" s="43">
        <v>992</v>
      </c>
      <c r="D92" s="55" t="s">
        <v>195</v>
      </c>
      <c r="E92" s="55" t="s">
        <v>203</v>
      </c>
      <c r="F92" s="55"/>
      <c r="G92" s="55"/>
      <c r="H92" s="44"/>
      <c r="I92" s="45">
        <f>I94+I104</f>
        <v>503900</v>
      </c>
      <c r="J92" s="45">
        <f>J94+J104</f>
        <v>503900</v>
      </c>
      <c r="K92" s="45">
        <f>K94+K104</f>
        <v>209500.98</v>
      </c>
      <c r="L92" s="46">
        <f t="shared" si="9"/>
        <v>41.57590394919627</v>
      </c>
    </row>
    <row r="93" spans="1:12" ht="12.75" hidden="1">
      <c r="A93" s="53"/>
      <c r="B93" s="54" t="s">
        <v>122</v>
      </c>
      <c r="C93" s="43">
        <v>992</v>
      </c>
      <c r="D93" s="55" t="s">
        <v>195</v>
      </c>
      <c r="E93" s="55" t="s">
        <v>203</v>
      </c>
      <c r="F93" s="55"/>
      <c r="G93" s="55"/>
      <c r="H93" s="44"/>
      <c r="I93" s="45">
        <v>271745.47</v>
      </c>
      <c r="J93" s="45">
        <f t="shared" si="8"/>
        <v>271745.47</v>
      </c>
      <c r="K93" s="45">
        <v>96620.91</v>
      </c>
      <c r="L93" s="46">
        <f t="shared" si="9"/>
        <v>35.555665380548945</v>
      </c>
    </row>
    <row r="94" spans="1:12" ht="28.5" customHeight="1">
      <c r="A94" s="53"/>
      <c r="B94" s="54" t="s">
        <v>221</v>
      </c>
      <c r="C94" s="43">
        <v>992</v>
      </c>
      <c r="D94" s="55" t="s">
        <v>195</v>
      </c>
      <c r="E94" s="55" t="s">
        <v>203</v>
      </c>
      <c r="F94" s="55" t="s">
        <v>274</v>
      </c>
      <c r="G94" s="55"/>
      <c r="H94" s="44"/>
      <c r="I94" s="45">
        <f aca="true" t="shared" si="10" ref="I94:K97">I95</f>
        <v>145800</v>
      </c>
      <c r="J94" s="45">
        <f t="shared" si="10"/>
        <v>145800</v>
      </c>
      <c r="K94" s="45">
        <f t="shared" si="10"/>
        <v>19969.66</v>
      </c>
      <c r="L94" s="46">
        <f t="shared" si="9"/>
        <v>13.696611796982166</v>
      </c>
    </row>
    <row r="95" spans="1:12" ht="12.75">
      <c r="A95" s="53"/>
      <c r="B95" s="54" t="s">
        <v>365</v>
      </c>
      <c r="C95" s="43">
        <v>992</v>
      </c>
      <c r="D95" s="55" t="s">
        <v>195</v>
      </c>
      <c r="E95" s="55" t="s">
        <v>203</v>
      </c>
      <c r="F95" s="55" t="s">
        <v>275</v>
      </c>
      <c r="G95" s="55"/>
      <c r="H95" s="44"/>
      <c r="I95" s="45">
        <f>I96+I99</f>
        <v>145800</v>
      </c>
      <c r="J95" s="45">
        <f>J96+J99</f>
        <v>145800</v>
      </c>
      <c r="K95" s="45">
        <f>K96+K99</f>
        <v>19969.66</v>
      </c>
      <c r="L95" s="46">
        <f t="shared" si="9"/>
        <v>13.696611796982166</v>
      </c>
    </row>
    <row r="96" spans="1:12" ht="39" customHeight="1">
      <c r="A96" s="53"/>
      <c r="B96" s="65" t="s">
        <v>277</v>
      </c>
      <c r="C96" s="43">
        <v>992</v>
      </c>
      <c r="D96" s="55" t="s">
        <v>195</v>
      </c>
      <c r="E96" s="55" t="s">
        <v>203</v>
      </c>
      <c r="F96" s="55" t="s">
        <v>276</v>
      </c>
      <c r="G96" s="55"/>
      <c r="H96" s="44"/>
      <c r="I96" s="45">
        <f>I97</f>
        <v>144000</v>
      </c>
      <c r="J96" s="45">
        <f>J97</f>
        <v>144000</v>
      </c>
      <c r="K96" s="45">
        <f>K97</f>
        <v>19969.66</v>
      </c>
      <c r="L96" s="46">
        <f t="shared" si="9"/>
        <v>13.867819444444443</v>
      </c>
    </row>
    <row r="97" spans="1:12" ht="22.5">
      <c r="A97" s="53"/>
      <c r="B97" s="54" t="s">
        <v>123</v>
      </c>
      <c r="C97" s="43">
        <v>992</v>
      </c>
      <c r="D97" s="55" t="s">
        <v>195</v>
      </c>
      <c r="E97" s="55" t="s">
        <v>203</v>
      </c>
      <c r="F97" s="55" t="s">
        <v>278</v>
      </c>
      <c r="G97" s="55"/>
      <c r="H97" s="44"/>
      <c r="I97" s="45">
        <f t="shared" si="10"/>
        <v>144000</v>
      </c>
      <c r="J97" s="45">
        <f t="shared" si="10"/>
        <v>144000</v>
      </c>
      <c r="K97" s="45">
        <f t="shared" si="10"/>
        <v>19969.66</v>
      </c>
      <c r="L97" s="46">
        <f t="shared" si="9"/>
        <v>13.867819444444443</v>
      </c>
    </row>
    <row r="98" spans="1:12" ht="22.5">
      <c r="A98" s="53"/>
      <c r="B98" s="113" t="s">
        <v>279</v>
      </c>
      <c r="C98" s="114">
        <v>992</v>
      </c>
      <c r="D98" s="115" t="s">
        <v>195</v>
      </c>
      <c r="E98" s="115" t="s">
        <v>203</v>
      </c>
      <c r="F98" s="115" t="s">
        <v>278</v>
      </c>
      <c r="G98" s="55" t="s">
        <v>200</v>
      </c>
      <c r="H98" s="44"/>
      <c r="I98" s="45">
        <v>144000</v>
      </c>
      <c r="J98" s="45">
        <v>144000</v>
      </c>
      <c r="K98" s="45">
        <v>19969.66</v>
      </c>
      <c r="L98" s="46">
        <f t="shared" si="9"/>
        <v>13.867819444444443</v>
      </c>
    </row>
    <row r="99" spans="1:12" ht="12.75">
      <c r="A99" s="53"/>
      <c r="B99" s="116" t="s">
        <v>366</v>
      </c>
      <c r="C99" s="114">
        <v>992</v>
      </c>
      <c r="D99" s="115" t="s">
        <v>195</v>
      </c>
      <c r="E99" s="115" t="s">
        <v>203</v>
      </c>
      <c r="F99" s="115" t="s">
        <v>368</v>
      </c>
      <c r="G99" s="55"/>
      <c r="H99" s="44"/>
      <c r="I99" s="45">
        <f>I100</f>
        <v>1800</v>
      </c>
      <c r="J99" s="45">
        <f t="shared" si="8"/>
        <v>1800</v>
      </c>
      <c r="K99" s="45">
        <f>K100</f>
        <v>0</v>
      </c>
      <c r="L99" s="46">
        <f t="shared" si="9"/>
        <v>0</v>
      </c>
    </row>
    <row r="100" spans="1:12" ht="12.75">
      <c r="A100" s="53"/>
      <c r="B100" s="116" t="s">
        <v>367</v>
      </c>
      <c r="C100" s="114">
        <v>992</v>
      </c>
      <c r="D100" s="115" t="s">
        <v>195</v>
      </c>
      <c r="E100" s="115" t="s">
        <v>203</v>
      </c>
      <c r="F100" s="117" t="s">
        <v>369</v>
      </c>
      <c r="G100" s="55"/>
      <c r="H100" s="44"/>
      <c r="I100" s="45">
        <f>I101</f>
        <v>1800</v>
      </c>
      <c r="J100" s="45">
        <f t="shared" si="8"/>
        <v>1800</v>
      </c>
      <c r="K100" s="45">
        <f>K101</f>
        <v>0</v>
      </c>
      <c r="L100" s="46">
        <f t="shared" si="9"/>
        <v>0</v>
      </c>
    </row>
    <row r="101" spans="1:12" ht="22.5">
      <c r="A101" s="53"/>
      <c r="B101" s="116" t="s">
        <v>279</v>
      </c>
      <c r="C101" s="114">
        <v>992</v>
      </c>
      <c r="D101" s="115" t="s">
        <v>195</v>
      </c>
      <c r="E101" s="115" t="s">
        <v>203</v>
      </c>
      <c r="F101" s="117" t="s">
        <v>369</v>
      </c>
      <c r="G101" s="55" t="s">
        <v>200</v>
      </c>
      <c r="H101" s="44"/>
      <c r="I101" s="45">
        <v>1800</v>
      </c>
      <c r="J101" s="45">
        <f t="shared" si="8"/>
        <v>1800</v>
      </c>
      <c r="K101" s="45">
        <v>0</v>
      </c>
      <c r="L101" s="46">
        <f t="shared" si="9"/>
        <v>0</v>
      </c>
    </row>
    <row r="102" spans="1:12" ht="12.75" hidden="1">
      <c r="A102" s="53"/>
      <c r="B102" s="113" t="s">
        <v>92</v>
      </c>
      <c r="C102" s="114">
        <v>200</v>
      </c>
      <c r="D102" s="115"/>
      <c r="E102" s="115"/>
      <c r="F102" s="115"/>
      <c r="G102" s="55"/>
      <c r="H102" s="44"/>
      <c r="I102" s="45"/>
      <c r="J102" s="45">
        <f t="shared" si="8"/>
        <v>0</v>
      </c>
      <c r="K102" s="45" t="s">
        <v>88</v>
      </c>
      <c r="L102" s="46" t="e">
        <f t="shared" si="9"/>
        <v>#VALUE!</v>
      </c>
    </row>
    <row r="103" spans="1:12" ht="12.75" hidden="1">
      <c r="A103" s="53"/>
      <c r="B103" s="113" t="s">
        <v>96</v>
      </c>
      <c r="C103" s="114">
        <v>200</v>
      </c>
      <c r="D103" s="115"/>
      <c r="E103" s="115"/>
      <c r="F103" s="115"/>
      <c r="G103" s="55"/>
      <c r="H103" s="44"/>
      <c r="I103" s="45"/>
      <c r="J103" s="45">
        <f t="shared" si="8"/>
        <v>0</v>
      </c>
      <c r="K103" s="45" t="s">
        <v>88</v>
      </c>
      <c r="L103" s="46" t="e">
        <f t="shared" si="9"/>
        <v>#VALUE!</v>
      </c>
    </row>
    <row r="104" spans="1:12" ht="26.25" customHeight="1">
      <c r="A104" s="53"/>
      <c r="B104" s="113" t="s">
        <v>220</v>
      </c>
      <c r="C104" s="114">
        <v>992</v>
      </c>
      <c r="D104" s="115" t="s">
        <v>195</v>
      </c>
      <c r="E104" s="115" t="s">
        <v>203</v>
      </c>
      <c r="F104" s="115" t="s">
        <v>261</v>
      </c>
      <c r="G104" s="55"/>
      <c r="H104" s="44"/>
      <c r="I104" s="45">
        <f>I105</f>
        <v>358100</v>
      </c>
      <c r="J104" s="45">
        <f>J105</f>
        <v>358100</v>
      </c>
      <c r="K104" s="45">
        <f>K105</f>
        <v>189531.32</v>
      </c>
      <c r="L104" s="46">
        <f t="shared" si="9"/>
        <v>52.92692543982128</v>
      </c>
    </row>
    <row r="105" spans="1:12" ht="12.75">
      <c r="A105" s="53"/>
      <c r="B105" s="54" t="s">
        <v>365</v>
      </c>
      <c r="C105" s="43">
        <v>992</v>
      </c>
      <c r="D105" s="55" t="s">
        <v>195</v>
      </c>
      <c r="E105" s="55" t="s">
        <v>203</v>
      </c>
      <c r="F105" s="55" t="s">
        <v>262</v>
      </c>
      <c r="G105" s="55"/>
      <c r="H105" s="44"/>
      <c r="I105" s="45">
        <f>I106+I111+I114</f>
        <v>358100</v>
      </c>
      <c r="J105" s="45">
        <f>J106+J111+J114</f>
        <v>358100</v>
      </c>
      <c r="K105" s="45">
        <f>K106+K111+K114</f>
        <v>189531.32</v>
      </c>
      <c r="L105" s="46">
        <f t="shared" si="9"/>
        <v>52.92692543982128</v>
      </c>
    </row>
    <row r="106" spans="1:12" ht="22.5">
      <c r="A106" s="53"/>
      <c r="B106" s="61" t="s">
        <v>267</v>
      </c>
      <c r="C106" s="43">
        <v>992</v>
      </c>
      <c r="D106" s="55" t="s">
        <v>195</v>
      </c>
      <c r="E106" s="55" t="s">
        <v>203</v>
      </c>
      <c r="F106" s="55" t="s">
        <v>266</v>
      </c>
      <c r="G106" s="55"/>
      <c r="H106" s="44"/>
      <c r="I106" s="45">
        <f>I109+I107</f>
        <v>315200</v>
      </c>
      <c r="J106" s="45">
        <f>J109+J107</f>
        <v>315200</v>
      </c>
      <c r="K106" s="45">
        <f>K109+K107</f>
        <v>146631.32</v>
      </c>
      <c r="L106" s="46">
        <f t="shared" si="9"/>
        <v>46.52008883248731</v>
      </c>
    </row>
    <row r="107" spans="1:12" ht="22.5">
      <c r="A107" s="53"/>
      <c r="B107" s="116" t="s">
        <v>375</v>
      </c>
      <c r="C107" s="43">
        <v>992</v>
      </c>
      <c r="D107" s="55" t="s">
        <v>195</v>
      </c>
      <c r="E107" s="55" t="s">
        <v>203</v>
      </c>
      <c r="F107" s="55" t="s">
        <v>376</v>
      </c>
      <c r="G107" s="55"/>
      <c r="H107" s="44"/>
      <c r="I107" s="45">
        <f>I108</f>
        <v>157600</v>
      </c>
      <c r="J107" s="45">
        <f>I107</f>
        <v>157600</v>
      </c>
      <c r="K107" s="45">
        <f>K108</f>
        <v>76072.4</v>
      </c>
      <c r="L107" s="46">
        <f t="shared" si="9"/>
        <v>48.269289340101516</v>
      </c>
    </row>
    <row r="108" spans="1:12" ht="22.5">
      <c r="A108" s="53"/>
      <c r="B108" s="116" t="s">
        <v>279</v>
      </c>
      <c r="C108" s="43">
        <v>992</v>
      </c>
      <c r="D108" s="55" t="s">
        <v>195</v>
      </c>
      <c r="E108" s="55" t="s">
        <v>203</v>
      </c>
      <c r="F108" s="55" t="s">
        <v>376</v>
      </c>
      <c r="G108" s="55" t="s">
        <v>200</v>
      </c>
      <c r="H108" s="44"/>
      <c r="I108" s="45">
        <v>157600</v>
      </c>
      <c r="J108" s="45">
        <f>I108</f>
        <v>157600</v>
      </c>
      <c r="K108" s="45">
        <v>76072.4</v>
      </c>
      <c r="L108" s="46">
        <f t="shared" si="9"/>
        <v>48.269289340101516</v>
      </c>
    </row>
    <row r="109" spans="1:12" ht="22.5">
      <c r="A109" s="53"/>
      <c r="B109" s="67" t="s">
        <v>125</v>
      </c>
      <c r="C109" s="43">
        <v>992</v>
      </c>
      <c r="D109" s="55" t="s">
        <v>195</v>
      </c>
      <c r="E109" s="55" t="s">
        <v>203</v>
      </c>
      <c r="F109" s="55" t="s">
        <v>280</v>
      </c>
      <c r="G109" s="55"/>
      <c r="H109" s="44"/>
      <c r="I109" s="45">
        <f>I110</f>
        <v>157600</v>
      </c>
      <c r="J109" s="45">
        <f>I109</f>
        <v>157600</v>
      </c>
      <c r="K109" s="45">
        <f>K110</f>
        <v>70558.92</v>
      </c>
      <c r="L109" s="46">
        <f t="shared" si="9"/>
        <v>44.77088832487309</v>
      </c>
    </row>
    <row r="110" spans="1:12" ht="22.5">
      <c r="A110" s="53"/>
      <c r="B110" s="54" t="s">
        <v>279</v>
      </c>
      <c r="C110" s="43">
        <v>992</v>
      </c>
      <c r="D110" s="55" t="s">
        <v>195</v>
      </c>
      <c r="E110" s="55" t="s">
        <v>203</v>
      </c>
      <c r="F110" s="55" t="s">
        <v>280</v>
      </c>
      <c r="G110" s="55" t="s">
        <v>200</v>
      </c>
      <c r="H110" s="44"/>
      <c r="I110" s="45">
        <v>157600</v>
      </c>
      <c r="J110" s="45">
        <f>I110</f>
        <v>157600</v>
      </c>
      <c r="K110" s="45">
        <v>70558.92</v>
      </c>
      <c r="L110" s="46">
        <f t="shared" si="9"/>
        <v>44.77088832487309</v>
      </c>
    </row>
    <row r="111" spans="1:12" ht="12.75">
      <c r="A111" s="53"/>
      <c r="B111" s="67" t="s">
        <v>282</v>
      </c>
      <c r="C111" s="43">
        <v>992</v>
      </c>
      <c r="D111" s="55" t="s">
        <v>195</v>
      </c>
      <c r="E111" s="55" t="s">
        <v>203</v>
      </c>
      <c r="F111" s="55" t="s">
        <v>281</v>
      </c>
      <c r="G111" s="55"/>
      <c r="H111" s="44"/>
      <c r="I111" s="45">
        <f aca="true" t="shared" si="11" ref="I111:K112">I112</f>
        <v>1000</v>
      </c>
      <c r="J111" s="45">
        <f t="shared" si="11"/>
        <v>1000</v>
      </c>
      <c r="K111" s="45">
        <f t="shared" si="11"/>
        <v>1000</v>
      </c>
      <c r="L111" s="46">
        <f t="shared" si="9"/>
        <v>100</v>
      </c>
    </row>
    <row r="112" spans="1:12" ht="22.5">
      <c r="A112" s="53"/>
      <c r="B112" s="54" t="s">
        <v>124</v>
      </c>
      <c r="C112" s="43">
        <v>992</v>
      </c>
      <c r="D112" s="55" t="s">
        <v>195</v>
      </c>
      <c r="E112" s="55" t="s">
        <v>203</v>
      </c>
      <c r="F112" s="55" t="s">
        <v>283</v>
      </c>
      <c r="G112" s="55"/>
      <c r="H112" s="44"/>
      <c r="I112" s="45">
        <f t="shared" si="11"/>
        <v>1000</v>
      </c>
      <c r="J112" s="45">
        <f t="shared" si="11"/>
        <v>1000</v>
      </c>
      <c r="K112" s="45">
        <f t="shared" si="11"/>
        <v>1000</v>
      </c>
      <c r="L112" s="46">
        <f t="shared" si="9"/>
        <v>100</v>
      </c>
    </row>
    <row r="113" spans="1:12" ht="22.5">
      <c r="A113" s="53"/>
      <c r="B113" s="113" t="s">
        <v>279</v>
      </c>
      <c r="C113" s="43">
        <v>992</v>
      </c>
      <c r="D113" s="55" t="s">
        <v>195</v>
      </c>
      <c r="E113" s="55" t="s">
        <v>203</v>
      </c>
      <c r="F113" s="55" t="s">
        <v>283</v>
      </c>
      <c r="G113" s="55" t="s">
        <v>200</v>
      </c>
      <c r="H113" s="44"/>
      <c r="I113" s="45">
        <v>1000</v>
      </c>
      <c r="J113" s="45">
        <f t="shared" si="8"/>
        <v>1000</v>
      </c>
      <c r="K113" s="45">
        <v>1000</v>
      </c>
      <c r="L113" s="46">
        <f t="shared" si="9"/>
        <v>100</v>
      </c>
    </row>
    <row r="114" spans="1:12" ht="22.5">
      <c r="A114" s="53"/>
      <c r="B114" s="116" t="s">
        <v>377</v>
      </c>
      <c r="C114" s="43">
        <v>992</v>
      </c>
      <c r="D114" s="55" t="s">
        <v>195</v>
      </c>
      <c r="E114" s="55" t="s">
        <v>203</v>
      </c>
      <c r="F114" s="117" t="s">
        <v>379</v>
      </c>
      <c r="G114" s="55"/>
      <c r="H114" s="44"/>
      <c r="I114" s="45">
        <f>I115</f>
        <v>41900</v>
      </c>
      <c r="J114" s="45">
        <f t="shared" si="8"/>
        <v>41900</v>
      </c>
      <c r="K114" s="45">
        <f>K115</f>
        <v>41900</v>
      </c>
      <c r="L114" s="46">
        <f t="shared" si="9"/>
        <v>100</v>
      </c>
    </row>
    <row r="115" spans="1:12" ht="22.5">
      <c r="A115" s="53"/>
      <c r="B115" s="121" t="s">
        <v>378</v>
      </c>
      <c r="C115" s="43">
        <v>992</v>
      </c>
      <c r="D115" s="55" t="s">
        <v>195</v>
      </c>
      <c r="E115" s="55" t="s">
        <v>203</v>
      </c>
      <c r="F115" s="117" t="s">
        <v>380</v>
      </c>
      <c r="G115" s="55"/>
      <c r="H115" s="44"/>
      <c r="I115" s="45">
        <f>I116</f>
        <v>41900</v>
      </c>
      <c r="J115" s="45">
        <f t="shared" si="8"/>
        <v>41900</v>
      </c>
      <c r="K115" s="45">
        <f>K116</f>
        <v>41900</v>
      </c>
      <c r="L115" s="46">
        <f t="shared" si="9"/>
        <v>100</v>
      </c>
    </row>
    <row r="116" spans="1:12" ht="22.5">
      <c r="A116" s="53"/>
      <c r="B116" s="116" t="s">
        <v>279</v>
      </c>
      <c r="C116" s="43">
        <v>992</v>
      </c>
      <c r="D116" s="55" t="s">
        <v>195</v>
      </c>
      <c r="E116" s="55" t="s">
        <v>203</v>
      </c>
      <c r="F116" s="117" t="s">
        <v>380</v>
      </c>
      <c r="G116" s="55" t="s">
        <v>200</v>
      </c>
      <c r="H116" s="44"/>
      <c r="I116" s="45">
        <v>41900</v>
      </c>
      <c r="J116" s="45">
        <f t="shared" si="8"/>
        <v>41900</v>
      </c>
      <c r="K116" s="45">
        <v>41900</v>
      </c>
      <c r="L116" s="46">
        <f t="shared" si="9"/>
        <v>100</v>
      </c>
    </row>
    <row r="117" spans="1:12" ht="12.75" hidden="1">
      <c r="A117" s="53"/>
      <c r="B117" s="113" t="s">
        <v>98</v>
      </c>
      <c r="C117" s="43">
        <v>200</v>
      </c>
      <c r="D117" s="55"/>
      <c r="E117" s="55"/>
      <c r="F117" s="55"/>
      <c r="G117" s="55"/>
      <c r="H117" s="44"/>
      <c r="I117" s="45">
        <v>1000</v>
      </c>
      <c r="J117" s="45">
        <f t="shared" si="8"/>
        <v>1000</v>
      </c>
      <c r="K117" s="45">
        <v>1000</v>
      </c>
      <c r="L117" s="46">
        <f t="shared" si="9"/>
        <v>100</v>
      </c>
    </row>
    <row r="118" spans="1:12" ht="12.75" hidden="1">
      <c r="A118" s="53"/>
      <c r="B118" s="113" t="s">
        <v>110</v>
      </c>
      <c r="C118" s="43">
        <v>200</v>
      </c>
      <c r="D118" s="55"/>
      <c r="E118" s="55"/>
      <c r="F118" s="55"/>
      <c r="G118" s="55"/>
      <c r="H118" s="44"/>
      <c r="I118" s="45">
        <v>31000</v>
      </c>
      <c r="J118" s="106">
        <f t="shared" si="8"/>
        <v>31000</v>
      </c>
      <c r="K118" s="45">
        <v>31000</v>
      </c>
      <c r="L118" s="110">
        <f t="shared" si="9"/>
        <v>100</v>
      </c>
    </row>
    <row r="119" spans="1:12" ht="12.75" hidden="1">
      <c r="A119" s="53"/>
      <c r="B119" s="113" t="s">
        <v>82</v>
      </c>
      <c r="C119" s="43">
        <v>200</v>
      </c>
      <c r="D119" s="55"/>
      <c r="E119" s="55"/>
      <c r="F119" s="55"/>
      <c r="G119" s="55"/>
      <c r="H119" s="44"/>
      <c r="I119" s="45">
        <v>31000</v>
      </c>
      <c r="J119" s="106">
        <f t="shared" si="8"/>
        <v>31000</v>
      </c>
      <c r="K119" s="45">
        <v>31000</v>
      </c>
      <c r="L119" s="110">
        <f t="shared" si="9"/>
        <v>100</v>
      </c>
    </row>
    <row r="120" spans="1:12" ht="12.75" hidden="1">
      <c r="A120" s="53"/>
      <c r="B120" s="113" t="s">
        <v>113</v>
      </c>
      <c r="C120" s="43">
        <v>200</v>
      </c>
      <c r="D120" s="55"/>
      <c r="E120" s="55"/>
      <c r="F120" s="55"/>
      <c r="G120" s="55"/>
      <c r="H120" s="44"/>
      <c r="I120" s="45">
        <v>31000</v>
      </c>
      <c r="J120" s="106">
        <f t="shared" si="8"/>
        <v>31000</v>
      </c>
      <c r="K120" s="45">
        <v>31000</v>
      </c>
      <c r="L120" s="110">
        <f t="shared" si="9"/>
        <v>100</v>
      </c>
    </row>
    <row r="121" spans="1:12" ht="22.5" hidden="1">
      <c r="A121" s="53"/>
      <c r="B121" s="113" t="s">
        <v>115</v>
      </c>
      <c r="C121" s="43">
        <v>200</v>
      </c>
      <c r="D121" s="55"/>
      <c r="E121" s="55"/>
      <c r="F121" s="55"/>
      <c r="G121" s="55"/>
      <c r="H121" s="44"/>
      <c r="I121" s="45">
        <v>31000</v>
      </c>
      <c r="J121" s="106">
        <f t="shared" si="8"/>
        <v>31000</v>
      </c>
      <c r="K121" s="45">
        <v>31000</v>
      </c>
      <c r="L121" s="110">
        <f t="shared" si="9"/>
        <v>100</v>
      </c>
    </row>
    <row r="122" spans="1:12" s="31" customFormat="1" ht="12.75">
      <c r="A122" s="101">
        <v>3</v>
      </c>
      <c r="B122" s="122" t="s">
        <v>128</v>
      </c>
      <c r="C122" s="109">
        <v>992</v>
      </c>
      <c r="D122" s="104" t="s">
        <v>196</v>
      </c>
      <c r="E122" s="104"/>
      <c r="F122" s="104"/>
      <c r="G122" s="104"/>
      <c r="H122" s="105"/>
      <c r="I122" s="106">
        <f aca="true" t="shared" si="12" ref="I122:K125">I123</f>
        <v>190400</v>
      </c>
      <c r="J122" s="106">
        <f t="shared" si="12"/>
        <v>190400</v>
      </c>
      <c r="K122" s="106">
        <f t="shared" si="12"/>
        <v>93328.06</v>
      </c>
      <c r="L122" s="110">
        <f t="shared" si="9"/>
        <v>49.01683823529412</v>
      </c>
    </row>
    <row r="123" spans="1:12" ht="12.75">
      <c r="A123" s="53"/>
      <c r="B123" s="54" t="s">
        <v>129</v>
      </c>
      <c r="C123" s="43">
        <v>992</v>
      </c>
      <c r="D123" s="55" t="s">
        <v>196</v>
      </c>
      <c r="E123" s="55" t="s">
        <v>206</v>
      </c>
      <c r="F123" s="55"/>
      <c r="G123" s="55"/>
      <c r="H123" s="44"/>
      <c r="I123" s="45">
        <f t="shared" si="12"/>
        <v>190400</v>
      </c>
      <c r="J123" s="45">
        <f t="shared" si="12"/>
        <v>190400</v>
      </c>
      <c r="K123" s="45">
        <f t="shared" si="12"/>
        <v>93328.06</v>
      </c>
      <c r="L123" s="46">
        <f t="shared" si="9"/>
        <v>49.01683823529412</v>
      </c>
    </row>
    <row r="124" spans="1:12" ht="25.5" customHeight="1">
      <c r="A124" s="53"/>
      <c r="B124" s="54" t="s">
        <v>220</v>
      </c>
      <c r="C124" s="43">
        <v>992</v>
      </c>
      <c r="D124" s="55" t="s">
        <v>196</v>
      </c>
      <c r="E124" s="55" t="s">
        <v>206</v>
      </c>
      <c r="F124" s="55" t="s">
        <v>261</v>
      </c>
      <c r="G124" s="55"/>
      <c r="H124" s="44"/>
      <c r="I124" s="45">
        <f t="shared" si="12"/>
        <v>190400</v>
      </c>
      <c r="J124" s="45">
        <f t="shared" si="12"/>
        <v>190400</v>
      </c>
      <c r="K124" s="45">
        <f t="shared" si="12"/>
        <v>93328.06</v>
      </c>
      <c r="L124" s="46">
        <f t="shared" si="9"/>
        <v>49.01683823529412</v>
      </c>
    </row>
    <row r="125" spans="1:12" ht="12.75">
      <c r="A125" s="53"/>
      <c r="B125" s="54" t="s">
        <v>365</v>
      </c>
      <c r="C125" s="43">
        <v>992</v>
      </c>
      <c r="D125" s="55" t="s">
        <v>196</v>
      </c>
      <c r="E125" s="55" t="s">
        <v>206</v>
      </c>
      <c r="F125" s="55" t="s">
        <v>262</v>
      </c>
      <c r="G125" s="55"/>
      <c r="H125" s="44"/>
      <c r="I125" s="45">
        <f>I126</f>
        <v>190400</v>
      </c>
      <c r="J125" s="45">
        <f t="shared" si="12"/>
        <v>190400</v>
      </c>
      <c r="K125" s="45">
        <f t="shared" si="12"/>
        <v>93328.06</v>
      </c>
      <c r="L125" s="46">
        <f t="shared" si="9"/>
        <v>49.01683823529412</v>
      </c>
    </row>
    <row r="126" spans="1:12" ht="22.5">
      <c r="A126" s="53"/>
      <c r="B126" s="61" t="s">
        <v>267</v>
      </c>
      <c r="C126" s="43">
        <v>992</v>
      </c>
      <c r="D126" s="55" t="s">
        <v>196</v>
      </c>
      <c r="E126" s="55" t="s">
        <v>206</v>
      </c>
      <c r="F126" s="55" t="s">
        <v>266</v>
      </c>
      <c r="G126" s="55"/>
      <c r="H126" s="44"/>
      <c r="I126" s="45">
        <f>I127</f>
        <v>190400</v>
      </c>
      <c r="J126" s="45">
        <f>J127</f>
        <v>190400</v>
      </c>
      <c r="K126" s="45">
        <f>K127</f>
        <v>93328.06</v>
      </c>
      <c r="L126" s="46">
        <f t="shared" si="9"/>
        <v>49.01683823529412</v>
      </c>
    </row>
    <row r="127" spans="1:12" ht="22.5">
      <c r="A127" s="53"/>
      <c r="B127" s="54" t="s">
        <v>130</v>
      </c>
      <c r="C127" s="43">
        <v>992</v>
      </c>
      <c r="D127" s="55" t="s">
        <v>196</v>
      </c>
      <c r="E127" s="55" t="s">
        <v>206</v>
      </c>
      <c r="F127" s="55" t="s">
        <v>284</v>
      </c>
      <c r="G127" s="55"/>
      <c r="H127" s="44"/>
      <c r="I127" s="45">
        <f>I128+I135</f>
        <v>190400</v>
      </c>
      <c r="J127" s="45">
        <f>J128+J135</f>
        <v>190400</v>
      </c>
      <c r="K127" s="45">
        <f>K128+K135</f>
        <v>93328.06</v>
      </c>
      <c r="L127" s="46">
        <f t="shared" si="9"/>
        <v>49.01683823529412</v>
      </c>
    </row>
    <row r="128" spans="1:12" ht="45">
      <c r="A128" s="53"/>
      <c r="B128" s="54" t="s">
        <v>79</v>
      </c>
      <c r="C128" s="43">
        <v>992</v>
      </c>
      <c r="D128" s="55" t="s">
        <v>196</v>
      </c>
      <c r="E128" s="55" t="s">
        <v>206</v>
      </c>
      <c r="F128" s="55" t="s">
        <v>284</v>
      </c>
      <c r="G128" s="55" t="s">
        <v>199</v>
      </c>
      <c r="H128" s="44"/>
      <c r="I128" s="45">
        <v>187400</v>
      </c>
      <c r="J128" s="45">
        <v>187400</v>
      </c>
      <c r="K128" s="45">
        <v>90328.06</v>
      </c>
      <c r="L128" s="46">
        <f t="shared" si="9"/>
        <v>48.20067235859125</v>
      </c>
    </row>
    <row r="129" spans="1:12" ht="22.5" hidden="1">
      <c r="A129" s="53"/>
      <c r="B129" s="54" t="s">
        <v>80</v>
      </c>
      <c r="C129" s="43">
        <v>200</v>
      </c>
      <c r="D129" s="55"/>
      <c r="E129" s="55"/>
      <c r="F129" s="55"/>
      <c r="G129" s="55"/>
      <c r="H129" s="44"/>
      <c r="I129" s="45">
        <v>178800</v>
      </c>
      <c r="J129" s="45">
        <f t="shared" si="8"/>
        <v>178800</v>
      </c>
      <c r="K129" s="45">
        <v>27621.71</v>
      </c>
      <c r="L129" s="46">
        <f t="shared" si="9"/>
        <v>15.448383668903803</v>
      </c>
    </row>
    <row r="130" spans="1:12" ht="22.5" hidden="1">
      <c r="A130" s="53"/>
      <c r="B130" s="54" t="s">
        <v>81</v>
      </c>
      <c r="C130" s="43">
        <v>200</v>
      </c>
      <c r="D130" s="55"/>
      <c r="E130" s="55"/>
      <c r="F130" s="55"/>
      <c r="G130" s="55"/>
      <c r="H130" s="44"/>
      <c r="I130" s="45">
        <v>178800</v>
      </c>
      <c r="J130" s="45">
        <f t="shared" si="8"/>
        <v>178800</v>
      </c>
      <c r="K130" s="45">
        <v>27621.71</v>
      </c>
      <c r="L130" s="46">
        <f t="shared" si="9"/>
        <v>15.448383668903803</v>
      </c>
    </row>
    <row r="131" spans="1:12" ht="12.75" hidden="1">
      <c r="A131" s="53"/>
      <c r="B131" s="54" t="s">
        <v>82</v>
      </c>
      <c r="C131" s="43">
        <v>200</v>
      </c>
      <c r="D131" s="55"/>
      <c r="E131" s="55"/>
      <c r="F131" s="55"/>
      <c r="G131" s="55"/>
      <c r="H131" s="44"/>
      <c r="I131" s="45">
        <v>178800</v>
      </c>
      <c r="J131" s="45">
        <f t="shared" si="8"/>
        <v>178800</v>
      </c>
      <c r="K131" s="45">
        <v>27621.71</v>
      </c>
      <c r="L131" s="46">
        <f t="shared" si="9"/>
        <v>15.448383668903803</v>
      </c>
    </row>
    <row r="132" spans="1:12" ht="12.75" hidden="1">
      <c r="A132" s="53"/>
      <c r="B132" s="54" t="s">
        <v>83</v>
      </c>
      <c r="C132" s="43">
        <v>200</v>
      </c>
      <c r="D132" s="55"/>
      <c r="E132" s="55"/>
      <c r="F132" s="55"/>
      <c r="G132" s="55"/>
      <c r="H132" s="44"/>
      <c r="I132" s="45">
        <v>178800</v>
      </c>
      <c r="J132" s="45">
        <f t="shared" si="8"/>
        <v>178800</v>
      </c>
      <c r="K132" s="45">
        <v>27621.71</v>
      </c>
      <c r="L132" s="46">
        <f t="shared" si="9"/>
        <v>15.448383668903803</v>
      </c>
    </row>
    <row r="133" spans="1:12" ht="12.75" hidden="1">
      <c r="A133" s="53"/>
      <c r="B133" s="54" t="s">
        <v>84</v>
      </c>
      <c r="C133" s="43">
        <v>200</v>
      </c>
      <c r="D133" s="55"/>
      <c r="E133" s="55"/>
      <c r="F133" s="55"/>
      <c r="G133" s="55"/>
      <c r="H133" s="44"/>
      <c r="I133" s="45">
        <v>138000</v>
      </c>
      <c r="J133" s="45">
        <f t="shared" si="8"/>
        <v>138000</v>
      </c>
      <c r="K133" s="45">
        <v>20145.18</v>
      </c>
      <c r="L133" s="46">
        <f t="shared" si="9"/>
        <v>14.59795652173913</v>
      </c>
    </row>
    <row r="134" spans="1:12" ht="12.75" hidden="1">
      <c r="A134" s="53"/>
      <c r="B134" s="54" t="s">
        <v>85</v>
      </c>
      <c r="C134" s="43">
        <v>200</v>
      </c>
      <c r="D134" s="55"/>
      <c r="E134" s="55"/>
      <c r="F134" s="55"/>
      <c r="G134" s="55"/>
      <c r="H134" s="44"/>
      <c r="I134" s="45">
        <v>40800</v>
      </c>
      <c r="J134" s="45">
        <f aca="true" t="shared" si="13" ref="J134:J139">I134</f>
        <v>40800</v>
      </c>
      <c r="K134" s="45">
        <v>7476.53</v>
      </c>
      <c r="L134" s="46">
        <f>(K134/J134)*100</f>
        <v>18.32482843137255</v>
      </c>
    </row>
    <row r="135" spans="1:12" ht="22.5">
      <c r="A135" s="53"/>
      <c r="B135" s="54" t="s">
        <v>279</v>
      </c>
      <c r="C135" s="43">
        <v>992</v>
      </c>
      <c r="D135" s="55" t="s">
        <v>196</v>
      </c>
      <c r="E135" s="55" t="s">
        <v>206</v>
      </c>
      <c r="F135" s="55" t="s">
        <v>284</v>
      </c>
      <c r="G135" s="55" t="s">
        <v>200</v>
      </c>
      <c r="H135" s="44"/>
      <c r="I135" s="45">
        <v>3000</v>
      </c>
      <c r="J135" s="45">
        <f t="shared" si="13"/>
        <v>3000</v>
      </c>
      <c r="K135" s="45">
        <v>3000</v>
      </c>
      <c r="L135" s="46">
        <f>(K135/J135)*100</f>
        <v>100</v>
      </c>
    </row>
    <row r="136" spans="1:12" ht="22.5" hidden="1">
      <c r="A136" s="53"/>
      <c r="B136" s="54" t="s">
        <v>90</v>
      </c>
      <c r="C136" s="43">
        <v>200</v>
      </c>
      <c r="D136" s="55"/>
      <c r="E136" s="55"/>
      <c r="F136" s="55"/>
      <c r="G136" s="55"/>
      <c r="H136" s="44"/>
      <c r="I136" s="45">
        <v>3000</v>
      </c>
      <c r="J136" s="106">
        <f t="shared" si="13"/>
        <v>3000</v>
      </c>
      <c r="K136" s="45" t="s">
        <v>88</v>
      </c>
      <c r="L136" s="110" t="e">
        <f aca="true" t="shared" si="14" ref="L136:L201">(K136/J136)*100</f>
        <v>#VALUE!</v>
      </c>
    </row>
    <row r="137" spans="1:12" ht="22.5" hidden="1">
      <c r="A137" s="53"/>
      <c r="B137" s="54" t="s">
        <v>91</v>
      </c>
      <c r="C137" s="43">
        <v>200</v>
      </c>
      <c r="D137" s="55"/>
      <c r="E137" s="55"/>
      <c r="F137" s="55"/>
      <c r="G137" s="55"/>
      <c r="H137" s="44"/>
      <c r="I137" s="45">
        <v>3000</v>
      </c>
      <c r="J137" s="106">
        <f t="shared" si="13"/>
        <v>3000</v>
      </c>
      <c r="K137" s="45" t="s">
        <v>88</v>
      </c>
      <c r="L137" s="110" t="e">
        <f t="shared" si="14"/>
        <v>#VALUE!</v>
      </c>
    </row>
    <row r="138" spans="1:12" ht="12.75" hidden="1">
      <c r="A138" s="53"/>
      <c r="B138" s="54" t="s">
        <v>97</v>
      </c>
      <c r="C138" s="43">
        <v>200</v>
      </c>
      <c r="D138" s="55"/>
      <c r="E138" s="55"/>
      <c r="F138" s="55"/>
      <c r="G138" s="55"/>
      <c r="H138" s="44"/>
      <c r="I138" s="45">
        <v>3000</v>
      </c>
      <c r="J138" s="106">
        <f t="shared" si="13"/>
        <v>3000</v>
      </c>
      <c r="K138" s="45" t="s">
        <v>88</v>
      </c>
      <c r="L138" s="110" t="e">
        <f t="shared" si="14"/>
        <v>#VALUE!</v>
      </c>
    </row>
    <row r="139" spans="1:12" ht="12.75" hidden="1">
      <c r="A139" s="53"/>
      <c r="B139" s="54" t="s">
        <v>98</v>
      </c>
      <c r="C139" s="43">
        <v>200</v>
      </c>
      <c r="D139" s="55"/>
      <c r="E139" s="55"/>
      <c r="F139" s="55"/>
      <c r="G139" s="55"/>
      <c r="H139" s="44"/>
      <c r="I139" s="45">
        <v>3000</v>
      </c>
      <c r="J139" s="106">
        <f t="shared" si="13"/>
        <v>3000</v>
      </c>
      <c r="K139" s="45" t="s">
        <v>88</v>
      </c>
      <c r="L139" s="110" t="e">
        <f t="shared" si="14"/>
        <v>#VALUE!</v>
      </c>
    </row>
    <row r="140" spans="1:12" s="31" customFormat="1" ht="21">
      <c r="A140" s="101">
        <v>4</v>
      </c>
      <c r="B140" s="102" t="s">
        <v>131</v>
      </c>
      <c r="C140" s="109">
        <v>992</v>
      </c>
      <c r="D140" s="104" t="s">
        <v>206</v>
      </c>
      <c r="E140" s="104"/>
      <c r="F140" s="104"/>
      <c r="G140" s="104"/>
      <c r="H140" s="105"/>
      <c r="I140" s="106">
        <f>I141+I151+I157</f>
        <v>87000</v>
      </c>
      <c r="J140" s="106">
        <f>J141+J151+J157</f>
        <v>87000</v>
      </c>
      <c r="K140" s="106">
        <f>K141+K151+K157</f>
        <v>25237</v>
      </c>
      <c r="L140" s="110">
        <f t="shared" si="14"/>
        <v>29.00804597701149</v>
      </c>
    </row>
    <row r="141" spans="1:12" ht="22.5">
      <c r="A141" s="53"/>
      <c r="B141" s="54" t="s">
        <v>132</v>
      </c>
      <c r="C141" s="43">
        <v>992</v>
      </c>
      <c r="D141" s="55" t="s">
        <v>206</v>
      </c>
      <c r="E141" s="55" t="s">
        <v>207</v>
      </c>
      <c r="F141" s="55"/>
      <c r="G141" s="55"/>
      <c r="H141" s="44"/>
      <c r="I141" s="45">
        <f aca="true" t="shared" si="15" ref="I141:K145">I142</f>
        <v>10900</v>
      </c>
      <c r="J141" s="45">
        <f t="shared" si="15"/>
        <v>10900</v>
      </c>
      <c r="K141" s="45">
        <f t="shared" si="15"/>
        <v>0</v>
      </c>
      <c r="L141" s="46">
        <f t="shared" si="14"/>
        <v>0</v>
      </c>
    </row>
    <row r="142" spans="1:12" ht="22.5">
      <c r="A142" s="53"/>
      <c r="B142" s="54" t="s">
        <v>222</v>
      </c>
      <c r="C142" s="43">
        <v>992</v>
      </c>
      <c r="D142" s="55" t="s">
        <v>206</v>
      </c>
      <c r="E142" s="55" t="s">
        <v>207</v>
      </c>
      <c r="F142" s="55" t="s">
        <v>285</v>
      </c>
      <c r="G142" s="55"/>
      <c r="H142" s="44"/>
      <c r="I142" s="45">
        <f t="shared" si="15"/>
        <v>10900</v>
      </c>
      <c r="J142" s="45">
        <f t="shared" si="15"/>
        <v>10900</v>
      </c>
      <c r="K142" s="45">
        <f t="shared" si="15"/>
        <v>0</v>
      </c>
      <c r="L142" s="46">
        <f t="shared" si="14"/>
        <v>0</v>
      </c>
    </row>
    <row r="143" spans="1:12" ht="12.75">
      <c r="A143" s="53"/>
      <c r="B143" s="54" t="s">
        <v>365</v>
      </c>
      <c r="C143" s="43">
        <v>992</v>
      </c>
      <c r="D143" s="55" t="s">
        <v>206</v>
      </c>
      <c r="E143" s="55" t="s">
        <v>207</v>
      </c>
      <c r="F143" s="55" t="s">
        <v>286</v>
      </c>
      <c r="G143" s="55"/>
      <c r="H143" s="44"/>
      <c r="I143" s="45">
        <f>I144</f>
        <v>10900</v>
      </c>
      <c r="J143" s="45">
        <f t="shared" si="15"/>
        <v>10900</v>
      </c>
      <c r="K143" s="45">
        <f t="shared" si="15"/>
        <v>0</v>
      </c>
      <c r="L143" s="46">
        <f t="shared" si="14"/>
        <v>0</v>
      </c>
    </row>
    <row r="144" spans="1:12" ht="33.75">
      <c r="A144" s="53"/>
      <c r="B144" s="64" t="s">
        <v>288</v>
      </c>
      <c r="C144" s="43">
        <v>992</v>
      </c>
      <c r="D144" s="55" t="s">
        <v>206</v>
      </c>
      <c r="E144" s="55" t="s">
        <v>207</v>
      </c>
      <c r="F144" s="55" t="s">
        <v>287</v>
      </c>
      <c r="G144" s="55"/>
      <c r="H144" s="44"/>
      <c r="I144" s="45">
        <f>I145</f>
        <v>10900</v>
      </c>
      <c r="J144" s="45">
        <f>J145</f>
        <v>10900</v>
      </c>
      <c r="K144" s="45">
        <f>K145</f>
        <v>0</v>
      </c>
      <c r="L144" s="46">
        <f t="shared" si="14"/>
        <v>0</v>
      </c>
    </row>
    <row r="145" spans="1:12" ht="49.5" customHeight="1">
      <c r="A145" s="53"/>
      <c r="B145" s="111" t="s">
        <v>290</v>
      </c>
      <c r="C145" s="43">
        <v>992</v>
      </c>
      <c r="D145" s="55" t="s">
        <v>206</v>
      </c>
      <c r="E145" s="55" t="s">
        <v>207</v>
      </c>
      <c r="F145" s="55" t="s">
        <v>289</v>
      </c>
      <c r="G145" s="55"/>
      <c r="H145" s="44"/>
      <c r="I145" s="45">
        <f t="shared" si="15"/>
        <v>10900</v>
      </c>
      <c r="J145" s="45">
        <f t="shared" si="15"/>
        <v>10900</v>
      </c>
      <c r="K145" s="45">
        <f t="shared" si="15"/>
        <v>0</v>
      </c>
      <c r="L145" s="46">
        <f t="shared" si="14"/>
        <v>0</v>
      </c>
    </row>
    <row r="146" spans="1:12" ht="22.5">
      <c r="A146" s="53"/>
      <c r="B146" s="54" t="s">
        <v>279</v>
      </c>
      <c r="C146" s="43">
        <v>992</v>
      </c>
      <c r="D146" s="55" t="s">
        <v>206</v>
      </c>
      <c r="E146" s="55" t="s">
        <v>207</v>
      </c>
      <c r="F146" s="55" t="s">
        <v>289</v>
      </c>
      <c r="G146" s="55" t="s">
        <v>200</v>
      </c>
      <c r="H146" s="44"/>
      <c r="I146" s="45">
        <v>10900</v>
      </c>
      <c r="J146" s="45">
        <v>10900</v>
      </c>
      <c r="K146" s="45">
        <v>0</v>
      </c>
      <c r="L146" s="46">
        <f>(K146/J146)*100</f>
        <v>0</v>
      </c>
    </row>
    <row r="147" spans="1:12" ht="22.5" hidden="1">
      <c r="A147" s="53"/>
      <c r="B147" s="54" t="s">
        <v>90</v>
      </c>
      <c r="C147" s="43">
        <v>200</v>
      </c>
      <c r="D147" s="55"/>
      <c r="E147" s="55"/>
      <c r="F147" s="55"/>
      <c r="G147" s="55"/>
      <c r="H147" s="44"/>
      <c r="I147" s="45">
        <v>22500</v>
      </c>
      <c r="J147" s="45">
        <f>I147</f>
        <v>22500</v>
      </c>
      <c r="K147" s="45">
        <v>2500</v>
      </c>
      <c r="L147" s="46">
        <f t="shared" si="14"/>
        <v>11.11111111111111</v>
      </c>
    </row>
    <row r="148" spans="1:12" ht="22.5" hidden="1">
      <c r="A148" s="53"/>
      <c r="B148" s="54" t="s">
        <v>91</v>
      </c>
      <c r="C148" s="43">
        <v>200</v>
      </c>
      <c r="D148" s="55"/>
      <c r="E148" s="55"/>
      <c r="F148" s="55"/>
      <c r="G148" s="55"/>
      <c r="H148" s="44"/>
      <c r="I148" s="45">
        <v>22500</v>
      </c>
      <c r="J148" s="45">
        <f>I148</f>
        <v>22500</v>
      </c>
      <c r="K148" s="45">
        <v>2500</v>
      </c>
      <c r="L148" s="46">
        <f t="shared" si="14"/>
        <v>11.11111111111111</v>
      </c>
    </row>
    <row r="149" spans="1:12" ht="12.75" hidden="1">
      <c r="A149" s="53"/>
      <c r="B149" s="54" t="s">
        <v>97</v>
      </c>
      <c r="C149" s="43">
        <v>200</v>
      </c>
      <c r="D149" s="55"/>
      <c r="E149" s="55"/>
      <c r="F149" s="55"/>
      <c r="G149" s="55"/>
      <c r="H149" s="44"/>
      <c r="I149" s="45">
        <v>22500</v>
      </c>
      <c r="J149" s="45">
        <f>I149</f>
        <v>22500</v>
      </c>
      <c r="K149" s="45">
        <v>2500</v>
      </c>
      <c r="L149" s="46">
        <f t="shared" si="14"/>
        <v>11.11111111111111</v>
      </c>
    </row>
    <row r="150" spans="1:12" ht="12.75" hidden="1">
      <c r="A150" s="53"/>
      <c r="B150" s="54" t="s">
        <v>98</v>
      </c>
      <c r="C150" s="43">
        <v>200</v>
      </c>
      <c r="D150" s="55"/>
      <c r="E150" s="55"/>
      <c r="F150" s="55"/>
      <c r="G150" s="55"/>
      <c r="H150" s="44"/>
      <c r="I150" s="45">
        <v>22500</v>
      </c>
      <c r="J150" s="45">
        <f>I150</f>
        <v>22500</v>
      </c>
      <c r="K150" s="45">
        <v>2500</v>
      </c>
      <c r="L150" s="46">
        <f t="shared" si="14"/>
        <v>11.11111111111111</v>
      </c>
    </row>
    <row r="151" spans="1:12" ht="12.75">
      <c r="A151" s="53"/>
      <c r="B151" s="54" t="s">
        <v>133</v>
      </c>
      <c r="C151" s="43">
        <v>992</v>
      </c>
      <c r="D151" s="55" t="s">
        <v>206</v>
      </c>
      <c r="E151" s="55" t="s">
        <v>208</v>
      </c>
      <c r="F151" s="55"/>
      <c r="G151" s="55"/>
      <c r="H151" s="44"/>
      <c r="I151" s="45">
        <f aca="true" t="shared" si="16" ref="I151:K155">I152</f>
        <v>41000</v>
      </c>
      <c r="J151" s="45">
        <f t="shared" si="16"/>
        <v>41000</v>
      </c>
      <c r="K151" s="45">
        <f t="shared" si="16"/>
        <v>25237</v>
      </c>
      <c r="L151" s="46">
        <f t="shared" si="14"/>
        <v>61.55365853658537</v>
      </c>
    </row>
    <row r="152" spans="1:12" ht="22.5">
      <c r="A152" s="53"/>
      <c r="B152" s="54" t="s">
        <v>222</v>
      </c>
      <c r="C152" s="43">
        <v>992</v>
      </c>
      <c r="D152" s="55" t="s">
        <v>206</v>
      </c>
      <c r="E152" s="55" t="s">
        <v>208</v>
      </c>
      <c r="F152" s="55" t="s">
        <v>285</v>
      </c>
      <c r="G152" s="55"/>
      <c r="H152" s="44"/>
      <c r="I152" s="45">
        <f t="shared" si="16"/>
        <v>41000</v>
      </c>
      <c r="J152" s="45">
        <f t="shared" si="16"/>
        <v>41000</v>
      </c>
      <c r="K152" s="45">
        <f t="shared" si="16"/>
        <v>25237</v>
      </c>
      <c r="L152" s="46">
        <f t="shared" si="14"/>
        <v>61.55365853658537</v>
      </c>
    </row>
    <row r="153" spans="1:12" ht="12.75">
      <c r="A153" s="53"/>
      <c r="B153" s="54" t="s">
        <v>365</v>
      </c>
      <c r="C153" s="43">
        <v>992</v>
      </c>
      <c r="D153" s="55" t="s">
        <v>206</v>
      </c>
      <c r="E153" s="55" t="s">
        <v>208</v>
      </c>
      <c r="F153" s="55" t="s">
        <v>286</v>
      </c>
      <c r="G153" s="55"/>
      <c r="H153" s="44"/>
      <c r="I153" s="45">
        <f>I154</f>
        <v>41000</v>
      </c>
      <c r="J153" s="45">
        <f t="shared" si="16"/>
        <v>41000</v>
      </c>
      <c r="K153" s="45">
        <f t="shared" si="16"/>
        <v>25237</v>
      </c>
      <c r="L153" s="46">
        <f t="shared" si="14"/>
        <v>61.55365853658537</v>
      </c>
    </row>
    <row r="154" spans="1:12" ht="22.5">
      <c r="A154" s="53"/>
      <c r="B154" s="64" t="s">
        <v>292</v>
      </c>
      <c r="C154" s="43">
        <v>992</v>
      </c>
      <c r="D154" s="55" t="s">
        <v>206</v>
      </c>
      <c r="E154" s="55" t="s">
        <v>208</v>
      </c>
      <c r="F154" s="55" t="s">
        <v>291</v>
      </c>
      <c r="G154" s="55"/>
      <c r="H154" s="44"/>
      <c r="I154" s="45">
        <f>I155</f>
        <v>41000</v>
      </c>
      <c r="J154" s="45">
        <f>J155</f>
        <v>41000</v>
      </c>
      <c r="K154" s="45">
        <f>K155</f>
        <v>25237</v>
      </c>
      <c r="L154" s="46">
        <f t="shared" si="14"/>
        <v>61.55365853658537</v>
      </c>
    </row>
    <row r="155" spans="1:12" ht="12.75">
      <c r="A155" s="53"/>
      <c r="B155" s="54" t="s">
        <v>134</v>
      </c>
      <c r="C155" s="43">
        <v>992</v>
      </c>
      <c r="D155" s="55" t="s">
        <v>206</v>
      </c>
      <c r="E155" s="55" t="s">
        <v>208</v>
      </c>
      <c r="F155" s="55" t="s">
        <v>293</v>
      </c>
      <c r="G155" s="55"/>
      <c r="H155" s="44"/>
      <c r="I155" s="45">
        <f t="shared" si="16"/>
        <v>41000</v>
      </c>
      <c r="J155" s="45">
        <f t="shared" si="16"/>
        <v>41000</v>
      </c>
      <c r="K155" s="45">
        <f t="shared" si="16"/>
        <v>25237</v>
      </c>
      <c r="L155" s="46">
        <f t="shared" si="14"/>
        <v>61.55365853658537</v>
      </c>
    </row>
    <row r="156" spans="1:12" ht="22.5">
      <c r="A156" s="53"/>
      <c r="B156" s="54" t="s">
        <v>279</v>
      </c>
      <c r="C156" s="43">
        <v>992</v>
      </c>
      <c r="D156" s="55" t="s">
        <v>206</v>
      </c>
      <c r="E156" s="55" t="s">
        <v>208</v>
      </c>
      <c r="F156" s="55" t="s">
        <v>293</v>
      </c>
      <c r="G156" s="55" t="s">
        <v>200</v>
      </c>
      <c r="H156" s="44"/>
      <c r="I156" s="45">
        <v>41000</v>
      </c>
      <c r="J156" s="45">
        <v>41000</v>
      </c>
      <c r="K156" s="45">
        <v>25237</v>
      </c>
      <c r="L156" s="46">
        <f t="shared" si="14"/>
        <v>61.55365853658537</v>
      </c>
    </row>
    <row r="157" spans="1:12" ht="22.5">
      <c r="A157" s="53"/>
      <c r="B157" s="61" t="s">
        <v>298</v>
      </c>
      <c r="C157" s="43">
        <v>992</v>
      </c>
      <c r="D157" s="55" t="s">
        <v>206</v>
      </c>
      <c r="E157" s="55" t="s">
        <v>294</v>
      </c>
      <c r="F157" s="55"/>
      <c r="G157" s="55"/>
      <c r="H157" s="44"/>
      <c r="I157" s="45">
        <f aca="true" t="shared" si="17" ref="I157:K161">I158</f>
        <v>35100</v>
      </c>
      <c r="J157" s="45">
        <f t="shared" si="17"/>
        <v>35100</v>
      </c>
      <c r="K157" s="45">
        <f t="shared" si="17"/>
        <v>0</v>
      </c>
      <c r="L157" s="112">
        <f>(K157/J157)*100</f>
        <v>0</v>
      </c>
    </row>
    <row r="158" spans="1:12" ht="22.5">
      <c r="A158" s="53"/>
      <c r="B158" s="54" t="s">
        <v>222</v>
      </c>
      <c r="C158" s="43">
        <v>992</v>
      </c>
      <c r="D158" s="55" t="s">
        <v>206</v>
      </c>
      <c r="E158" s="55" t="s">
        <v>294</v>
      </c>
      <c r="F158" s="55" t="s">
        <v>285</v>
      </c>
      <c r="G158" s="55"/>
      <c r="H158" s="44"/>
      <c r="I158" s="45">
        <f t="shared" si="17"/>
        <v>35100</v>
      </c>
      <c r="J158" s="45">
        <f t="shared" si="17"/>
        <v>35100</v>
      </c>
      <c r="K158" s="45">
        <f t="shared" si="17"/>
        <v>0</v>
      </c>
      <c r="L158" s="46">
        <f t="shared" si="14"/>
        <v>0</v>
      </c>
    </row>
    <row r="159" spans="1:12" ht="12.75">
      <c r="A159" s="53"/>
      <c r="B159" s="54" t="s">
        <v>365</v>
      </c>
      <c r="C159" s="43">
        <v>992</v>
      </c>
      <c r="D159" s="55" t="s">
        <v>206</v>
      </c>
      <c r="E159" s="55" t="s">
        <v>294</v>
      </c>
      <c r="F159" s="55" t="s">
        <v>286</v>
      </c>
      <c r="G159" s="55"/>
      <c r="H159" s="44"/>
      <c r="I159" s="45">
        <f t="shared" si="17"/>
        <v>35100</v>
      </c>
      <c r="J159" s="45">
        <f t="shared" si="17"/>
        <v>35100</v>
      </c>
      <c r="K159" s="45">
        <f t="shared" si="17"/>
        <v>0</v>
      </c>
      <c r="L159" s="46">
        <f t="shared" si="14"/>
        <v>0</v>
      </c>
    </row>
    <row r="160" spans="1:12" ht="22.5">
      <c r="A160" s="53"/>
      <c r="B160" s="61" t="s">
        <v>299</v>
      </c>
      <c r="C160" s="43">
        <v>992</v>
      </c>
      <c r="D160" s="55" t="s">
        <v>206</v>
      </c>
      <c r="E160" s="55" t="s">
        <v>294</v>
      </c>
      <c r="F160" s="55" t="s">
        <v>295</v>
      </c>
      <c r="G160" s="55"/>
      <c r="H160" s="44"/>
      <c r="I160" s="45">
        <f t="shared" si="17"/>
        <v>35100</v>
      </c>
      <c r="J160" s="45">
        <f t="shared" si="17"/>
        <v>35100</v>
      </c>
      <c r="K160" s="45">
        <f t="shared" si="17"/>
        <v>0</v>
      </c>
      <c r="L160" s="46">
        <f t="shared" si="14"/>
        <v>0</v>
      </c>
    </row>
    <row r="161" spans="1:12" ht="45">
      <c r="A161" s="53"/>
      <c r="B161" s="111" t="s">
        <v>300</v>
      </c>
      <c r="C161" s="43">
        <v>992</v>
      </c>
      <c r="D161" s="55" t="s">
        <v>206</v>
      </c>
      <c r="E161" s="55" t="s">
        <v>294</v>
      </c>
      <c r="F161" s="55" t="s">
        <v>296</v>
      </c>
      <c r="G161" s="55"/>
      <c r="H161" s="44"/>
      <c r="I161" s="45">
        <f t="shared" si="17"/>
        <v>35100</v>
      </c>
      <c r="J161" s="45">
        <f t="shared" si="17"/>
        <v>35100</v>
      </c>
      <c r="K161" s="45">
        <f t="shared" si="17"/>
        <v>0</v>
      </c>
      <c r="L161" s="46">
        <f t="shared" si="14"/>
        <v>0</v>
      </c>
    </row>
    <row r="162" spans="1:12" ht="22.5">
      <c r="A162" s="53"/>
      <c r="B162" s="54" t="s">
        <v>279</v>
      </c>
      <c r="C162" s="43">
        <v>992</v>
      </c>
      <c r="D162" s="55" t="s">
        <v>297</v>
      </c>
      <c r="E162" s="55" t="s">
        <v>294</v>
      </c>
      <c r="F162" s="55" t="s">
        <v>296</v>
      </c>
      <c r="G162" s="55" t="s">
        <v>200</v>
      </c>
      <c r="H162" s="44"/>
      <c r="I162" s="45">
        <v>35100</v>
      </c>
      <c r="J162" s="45">
        <v>35100</v>
      </c>
      <c r="K162" s="45">
        <v>0</v>
      </c>
      <c r="L162" s="46">
        <f t="shared" si="14"/>
        <v>0</v>
      </c>
    </row>
    <row r="163" spans="1:12" ht="12.75" hidden="1">
      <c r="A163" s="53"/>
      <c r="B163" s="54" t="s">
        <v>135</v>
      </c>
      <c r="C163" s="43">
        <v>200</v>
      </c>
      <c r="D163" s="55"/>
      <c r="E163" s="55"/>
      <c r="F163" s="55"/>
      <c r="G163" s="55"/>
      <c r="H163" s="44"/>
      <c r="I163" s="45"/>
      <c r="J163" s="106"/>
      <c r="K163" s="45" t="s">
        <v>88</v>
      </c>
      <c r="L163" s="110" t="e">
        <f t="shared" si="14"/>
        <v>#VALUE!</v>
      </c>
    </row>
    <row r="164" spans="1:12" ht="12.75" hidden="1">
      <c r="A164" s="53"/>
      <c r="B164" s="54" t="s">
        <v>98</v>
      </c>
      <c r="C164" s="43">
        <v>200</v>
      </c>
      <c r="D164" s="55"/>
      <c r="E164" s="55"/>
      <c r="F164" s="55"/>
      <c r="G164" s="55"/>
      <c r="H164" s="44"/>
      <c r="I164" s="45"/>
      <c r="J164" s="106"/>
      <c r="K164" s="45" t="s">
        <v>88</v>
      </c>
      <c r="L164" s="110" t="e">
        <f t="shared" si="14"/>
        <v>#VALUE!</v>
      </c>
    </row>
    <row r="165" spans="1:12" s="31" customFormat="1" ht="12.75">
      <c r="A165" s="101">
        <v>5</v>
      </c>
      <c r="B165" s="102" t="s">
        <v>136</v>
      </c>
      <c r="C165" s="109">
        <v>992</v>
      </c>
      <c r="D165" s="104" t="s">
        <v>197</v>
      </c>
      <c r="E165" s="104"/>
      <c r="F165" s="104"/>
      <c r="G165" s="104"/>
      <c r="H165" s="105"/>
      <c r="I165" s="106">
        <f>I166+I186</f>
        <v>1645520.87</v>
      </c>
      <c r="J165" s="106">
        <f>J166+J186</f>
        <v>1645520.87</v>
      </c>
      <c r="K165" s="106">
        <f>K166+K186</f>
        <v>621307.86</v>
      </c>
      <c r="L165" s="110">
        <f t="shared" si="14"/>
        <v>37.75751929539489</v>
      </c>
    </row>
    <row r="166" spans="1:12" ht="12.75">
      <c r="A166" s="53"/>
      <c r="B166" s="54" t="s">
        <v>137</v>
      </c>
      <c r="C166" s="43">
        <v>992</v>
      </c>
      <c r="D166" s="55" t="s">
        <v>197</v>
      </c>
      <c r="E166" s="55" t="s">
        <v>207</v>
      </c>
      <c r="F166" s="55"/>
      <c r="G166" s="55"/>
      <c r="H166" s="44"/>
      <c r="I166" s="45">
        <f>I168</f>
        <v>1529420.87</v>
      </c>
      <c r="J166" s="45">
        <f>J168</f>
        <v>1529420.87</v>
      </c>
      <c r="K166" s="45">
        <f>K168</f>
        <v>599512.86</v>
      </c>
      <c r="L166" s="46">
        <f t="shared" si="14"/>
        <v>39.198684401370826</v>
      </c>
    </row>
    <row r="167" spans="1:12" ht="12.75" hidden="1">
      <c r="A167" s="53"/>
      <c r="B167" s="54" t="s">
        <v>137</v>
      </c>
      <c r="C167" s="43">
        <v>992</v>
      </c>
      <c r="D167" s="55" t="s">
        <v>197</v>
      </c>
      <c r="E167" s="55" t="s">
        <v>207</v>
      </c>
      <c r="F167" s="55"/>
      <c r="G167" s="55"/>
      <c r="H167" s="44"/>
      <c r="I167" s="45">
        <v>1843625.22</v>
      </c>
      <c r="J167" s="45">
        <f>I167</f>
        <v>1843625.22</v>
      </c>
      <c r="K167" s="45">
        <v>1128580.6</v>
      </c>
      <c r="L167" s="46">
        <f t="shared" si="14"/>
        <v>61.215294071535865</v>
      </c>
    </row>
    <row r="168" spans="1:12" ht="22.5">
      <c r="A168" s="53"/>
      <c r="B168" s="54" t="s">
        <v>223</v>
      </c>
      <c r="C168" s="43">
        <v>992</v>
      </c>
      <c r="D168" s="55" t="s">
        <v>197</v>
      </c>
      <c r="E168" s="55" t="s">
        <v>207</v>
      </c>
      <c r="F168" s="55" t="s">
        <v>301</v>
      </c>
      <c r="G168" s="55"/>
      <c r="H168" s="44"/>
      <c r="I168" s="45">
        <f aca="true" t="shared" si="18" ref="I168:K171">I169</f>
        <v>1529420.87</v>
      </c>
      <c r="J168" s="45">
        <f t="shared" si="18"/>
        <v>1529420.87</v>
      </c>
      <c r="K168" s="45">
        <f t="shared" si="18"/>
        <v>599512.86</v>
      </c>
      <c r="L168" s="46">
        <f t="shared" si="14"/>
        <v>39.198684401370826</v>
      </c>
    </row>
    <row r="169" spans="1:12" ht="12.75">
      <c r="A169" s="53"/>
      <c r="B169" s="54" t="s">
        <v>365</v>
      </c>
      <c r="C169" s="43">
        <v>992</v>
      </c>
      <c r="D169" s="55" t="s">
        <v>197</v>
      </c>
      <c r="E169" s="55" t="s">
        <v>207</v>
      </c>
      <c r="F169" s="55" t="s">
        <v>302</v>
      </c>
      <c r="G169" s="55"/>
      <c r="H169" s="44"/>
      <c r="I169" s="45">
        <f>I170</f>
        <v>1529420.87</v>
      </c>
      <c r="J169" s="45">
        <f t="shared" si="18"/>
        <v>1529420.87</v>
      </c>
      <c r="K169" s="45">
        <f t="shared" si="18"/>
        <v>599512.86</v>
      </c>
      <c r="L169" s="46">
        <f t="shared" si="14"/>
        <v>39.198684401370826</v>
      </c>
    </row>
    <row r="170" spans="1:12" ht="33.75">
      <c r="A170" s="53"/>
      <c r="B170" s="66" t="s">
        <v>304</v>
      </c>
      <c r="C170" s="43">
        <v>992</v>
      </c>
      <c r="D170" s="55" t="s">
        <v>197</v>
      </c>
      <c r="E170" s="55" t="s">
        <v>207</v>
      </c>
      <c r="F170" s="55" t="s">
        <v>303</v>
      </c>
      <c r="G170" s="55"/>
      <c r="H170" s="44"/>
      <c r="I170" s="45">
        <f>I171</f>
        <v>1529420.87</v>
      </c>
      <c r="J170" s="45">
        <f>J171</f>
        <v>1529420.87</v>
      </c>
      <c r="K170" s="45">
        <f>K171</f>
        <v>599512.86</v>
      </c>
      <c r="L170" s="46">
        <f t="shared" si="14"/>
        <v>39.198684401370826</v>
      </c>
    </row>
    <row r="171" spans="1:12" ht="33.75">
      <c r="A171" s="53"/>
      <c r="B171" s="54" t="s">
        <v>138</v>
      </c>
      <c r="C171" s="43">
        <v>992</v>
      </c>
      <c r="D171" s="55" t="s">
        <v>197</v>
      </c>
      <c r="E171" s="55" t="s">
        <v>207</v>
      </c>
      <c r="F171" s="55" t="s">
        <v>305</v>
      </c>
      <c r="G171" s="55"/>
      <c r="H171" s="44"/>
      <c r="I171" s="45">
        <f t="shared" si="18"/>
        <v>1529420.87</v>
      </c>
      <c r="J171" s="45">
        <f t="shared" si="18"/>
        <v>1529420.87</v>
      </c>
      <c r="K171" s="45">
        <f t="shared" si="18"/>
        <v>599512.86</v>
      </c>
      <c r="L171" s="46">
        <f t="shared" si="14"/>
        <v>39.198684401370826</v>
      </c>
    </row>
    <row r="172" spans="1:12" ht="22.5">
      <c r="A172" s="53"/>
      <c r="B172" s="54" t="s">
        <v>279</v>
      </c>
      <c r="C172" s="43">
        <v>992</v>
      </c>
      <c r="D172" s="55" t="s">
        <v>197</v>
      </c>
      <c r="E172" s="55" t="s">
        <v>207</v>
      </c>
      <c r="F172" s="55" t="s">
        <v>305</v>
      </c>
      <c r="G172" s="55" t="s">
        <v>200</v>
      </c>
      <c r="H172" s="44"/>
      <c r="I172" s="45">
        <v>1529420.87</v>
      </c>
      <c r="J172" s="45">
        <v>1529420.87</v>
      </c>
      <c r="K172" s="45">
        <v>599512.86</v>
      </c>
      <c r="L172" s="46">
        <f t="shared" si="14"/>
        <v>39.198684401370826</v>
      </c>
    </row>
    <row r="173" spans="1:12" ht="22.5" hidden="1">
      <c r="A173" s="53"/>
      <c r="B173" s="54" t="s">
        <v>90</v>
      </c>
      <c r="C173" s="43">
        <v>200</v>
      </c>
      <c r="D173" s="55"/>
      <c r="E173" s="55"/>
      <c r="F173" s="55"/>
      <c r="G173" s="55"/>
      <c r="H173" s="44"/>
      <c r="I173" s="45">
        <v>1022825.22</v>
      </c>
      <c r="J173" s="45">
        <f aca="true" t="shared" si="19" ref="J173:J185">I173</f>
        <v>1022825.22</v>
      </c>
      <c r="K173" s="45">
        <v>307823.6</v>
      </c>
      <c r="L173" s="46">
        <f t="shared" si="14"/>
        <v>30.095425296611282</v>
      </c>
    </row>
    <row r="174" spans="1:12" ht="22.5" hidden="1">
      <c r="A174" s="53"/>
      <c r="B174" s="54" t="s">
        <v>91</v>
      </c>
      <c r="C174" s="43">
        <v>200</v>
      </c>
      <c r="D174" s="55"/>
      <c r="E174" s="55"/>
      <c r="F174" s="55"/>
      <c r="G174" s="55"/>
      <c r="H174" s="44"/>
      <c r="I174" s="45">
        <v>1022825.22</v>
      </c>
      <c r="J174" s="45">
        <f t="shared" si="19"/>
        <v>1022825.22</v>
      </c>
      <c r="K174" s="45">
        <v>307823.6</v>
      </c>
      <c r="L174" s="46">
        <f t="shared" si="14"/>
        <v>30.095425296611282</v>
      </c>
    </row>
    <row r="175" spans="1:12" ht="12.75" hidden="1">
      <c r="A175" s="53"/>
      <c r="B175" s="54" t="s">
        <v>82</v>
      </c>
      <c r="C175" s="43">
        <v>200</v>
      </c>
      <c r="D175" s="55"/>
      <c r="E175" s="55"/>
      <c r="F175" s="55"/>
      <c r="G175" s="55"/>
      <c r="H175" s="44"/>
      <c r="I175" s="45">
        <v>842631.22</v>
      </c>
      <c r="J175" s="45">
        <f t="shared" si="19"/>
        <v>842631.22</v>
      </c>
      <c r="K175" s="45">
        <v>266449.6</v>
      </c>
      <c r="L175" s="46">
        <f t="shared" si="14"/>
        <v>31.621140265844883</v>
      </c>
    </row>
    <row r="176" spans="1:12" ht="12.75" hidden="1">
      <c r="A176" s="53"/>
      <c r="B176" s="54" t="s">
        <v>92</v>
      </c>
      <c r="C176" s="43">
        <v>200</v>
      </c>
      <c r="D176" s="55"/>
      <c r="E176" s="55"/>
      <c r="F176" s="55"/>
      <c r="G176" s="55"/>
      <c r="H176" s="44"/>
      <c r="I176" s="45">
        <v>842631.22</v>
      </c>
      <c r="J176" s="45">
        <f t="shared" si="19"/>
        <v>842631.22</v>
      </c>
      <c r="K176" s="45">
        <v>266449.6</v>
      </c>
      <c r="L176" s="46">
        <f t="shared" si="14"/>
        <v>31.621140265844883</v>
      </c>
    </row>
    <row r="177" spans="1:12" ht="12.75" hidden="1">
      <c r="A177" s="53"/>
      <c r="B177" s="54" t="s">
        <v>95</v>
      </c>
      <c r="C177" s="43">
        <v>200</v>
      </c>
      <c r="D177" s="55"/>
      <c r="E177" s="55"/>
      <c r="F177" s="55"/>
      <c r="G177" s="55"/>
      <c r="H177" s="44"/>
      <c r="I177" s="45">
        <v>842631.22</v>
      </c>
      <c r="J177" s="45">
        <f t="shared" si="19"/>
        <v>842631.22</v>
      </c>
      <c r="K177" s="45">
        <v>266449.6</v>
      </c>
      <c r="L177" s="46">
        <f t="shared" si="14"/>
        <v>31.621140265844883</v>
      </c>
    </row>
    <row r="178" spans="1:12" ht="12.75" hidden="1">
      <c r="A178" s="53"/>
      <c r="B178" s="54" t="s">
        <v>97</v>
      </c>
      <c r="C178" s="43">
        <v>200</v>
      </c>
      <c r="D178" s="55"/>
      <c r="E178" s="55"/>
      <c r="F178" s="55"/>
      <c r="G178" s="55"/>
      <c r="H178" s="44"/>
      <c r="I178" s="45">
        <v>180194</v>
      </c>
      <c r="J178" s="45">
        <f t="shared" si="19"/>
        <v>180194</v>
      </c>
      <c r="K178" s="45">
        <v>41374</v>
      </c>
      <c r="L178" s="46">
        <f t="shared" si="14"/>
        <v>22.960808905956913</v>
      </c>
    </row>
    <row r="179" spans="1:12" ht="12.75" hidden="1">
      <c r="A179" s="53"/>
      <c r="B179" s="54" t="s">
        <v>135</v>
      </c>
      <c r="C179" s="43">
        <v>200</v>
      </c>
      <c r="D179" s="55"/>
      <c r="E179" s="55"/>
      <c r="F179" s="55"/>
      <c r="G179" s="55"/>
      <c r="H179" s="44"/>
      <c r="I179" s="45">
        <v>80204</v>
      </c>
      <c r="J179" s="45">
        <f t="shared" si="19"/>
        <v>80204</v>
      </c>
      <c r="K179" s="45">
        <v>41374</v>
      </c>
      <c r="L179" s="46">
        <f t="shared" si="14"/>
        <v>51.585955812677675</v>
      </c>
    </row>
    <row r="180" spans="1:12" ht="12.75" hidden="1">
      <c r="A180" s="53"/>
      <c r="B180" s="54" t="s">
        <v>98</v>
      </c>
      <c r="C180" s="43">
        <v>200</v>
      </c>
      <c r="D180" s="55"/>
      <c r="E180" s="55"/>
      <c r="F180" s="55"/>
      <c r="G180" s="55"/>
      <c r="H180" s="44"/>
      <c r="I180" s="45">
        <v>99990</v>
      </c>
      <c r="J180" s="45">
        <f t="shared" si="19"/>
        <v>99990</v>
      </c>
      <c r="K180" s="45" t="s">
        <v>88</v>
      </c>
      <c r="L180" s="46" t="e">
        <f t="shared" si="14"/>
        <v>#VALUE!</v>
      </c>
    </row>
    <row r="181" spans="1:12" ht="22.5" hidden="1">
      <c r="A181" s="53"/>
      <c r="B181" s="54" t="s">
        <v>90</v>
      </c>
      <c r="C181" s="43">
        <v>200</v>
      </c>
      <c r="D181" s="55"/>
      <c r="E181" s="55"/>
      <c r="F181" s="55"/>
      <c r="G181" s="55"/>
      <c r="H181" s="44"/>
      <c r="I181" s="45">
        <v>820800</v>
      </c>
      <c r="J181" s="45">
        <f t="shared" si="19"/>
        <v>820800</v>
      </c>
      <c r="K181" s="45">
        <v>820757</v>
      </c>
      <c r="L181" s="46">
        <f t="shared" si="14"/>
        <v>99.994761208577</v>
      </c>
    </row>
    <row r="182" spans="1:12" ht="22.5" hidden="1">
      <c r="A182" s="53"/>
      <c r="B182" s="54" t="s">
        <v>91</v>
      </c>
      <c r="C182" s="43">
        <v>200</v>
      </c>
      <c r="D182" s="55"/>
      <c r="E182" s="55"/>
      <c r="F182" s="55"/>
      <c r="G182" s="55"/>
      <c r="H182" s="44"/>
      <c r="I182" s="45">
        <v>820800</v>
      </c>
      <c r="J182" s="45">
        <f t="shared" si="19"/>
        <v>820800</v>
      </c>
      <c r="K182" s="45">
        <v>820757</v>
      </c>
      <c r="L182" s="46">
        <f t="shared" si="14"/>
        <v>99.994761208577</v>
      </c>
    </row>
    <row r="183" spans="1:12" ht="12.75" hidden="1">
      <c r="A183" s="53"/>
      <c r="B183" s="54" t="s">
        <v>82</v>
      </c>
      <c r="C183" s="43">
        <v>200</v>
      </c>
      <c r="D183" s="55"/>
      <c r="E183" s="55"/>
      <c r="F183" s="55"/>
      <c r="G183" s="55"/>
      <c r="H183" s="44"/>
      <c r="I183" s="45">
        <v>820800</v>
      </c>
      <c r="J183" s="45">
        <f t="shared" si="19"/>
        <v>820800</v>
      </c>
      <c r="K183" s="45">
        <v>820757</v>
      </c>
      <c r="L183" s="46">
        <f t="shared" si="14"/>
        <v>99.994761208577</v>
      </c>
    </row>
    <row r="184" spans="1:12" ht="12.75" hidden="1">
      <c r="A184" s="53"/>
      <c r="B184" s="54" t="s">
        <v>92</v>
      </c>
      <c r="C184" s="43">
        <v>200</v>
      </c>
      <c r="D184" s="55"/>
      <c r="E184" s="55"/>
      <c r="F184" s="55"/>
      <c r="G184" s="55"/>
      <c r="H184" s="44"/>
      <c r="I184" s="45">
        <v>820800</v>
      </c>
      <c r="J184" s="45">
        <f t="shared" si="19"/>
        <v>820800</v>
      </c>
      <c r="K184" s="45">
        <v>820757</v>
      </c>
      <c r="L184" s="46">
        <f t="shared" si="14"/>
        <v>99.994761208577</v>
      </c>
    </row>
    <row r="185" spans="1:12" ht="12.75" hidden="1">
      <c r="A185" s="53"/>
      <c r="B185" s="54" t="s">
        <v>95</v>
      </c>
      <c r="C185" s="43">
        <v>200</v>
      </c>
      <c r="D185" s="55"/>
      <c r="E185" s="55"/>
      <c r="F185" s="55"/>
      <c r="G185" s="55"/>
      <c r="H185" s="44"/>
      <c r="I185" s="45">
        <v>820800</v>
      </c>
      <c r="J185" s="45">
        <f t="shared" si="19"/>
        <v>820800</v>
      </c>
      <c r="K185" s="45">
        <v>820757</v>
      </c>
      <c r="L185" s="46">
        <f t="shared" si="14"/>
        <v>99.994761208577</v>
      </c>
    </row>
    <row r="186" spans="1:12" ht="12.75">
      <c r="A186" s="53"/>
      <c r="B186" s="54" t="s">
        <v>139</v>
      </c>
      <c r="C186" s="43">
        <v>992</v>
      </c>
      <c r="D186" s="55" t="s">
        <v>197</v>
      </c>
      <c r="E186" s="55" t="s">
        <v>209</v>
      </c>
      <c r="F186" s="55"/>
      <c r="G186" s="55"/>
      <c r="H186" s="44"/>
      <c r="I186" s="45">
        <f>I187+I197</f>
        <v>116100</v>
      </c>
      <c r="J186" s="45">
        <f>J187+J197</f>
        <v>116100</v>
      </c>
      <c r="K186" s="45">
        <f>K187+K197</f>
        <v>21795</v>
      </c>
      <c r="L186" s="46">
        <f t="shared" si="14"/>
        <v>18.772609819121445</v>
      </c>
    </row>
    <row r="187" spans="1:12" ht="25.5" customHeight="1">
      <c r="A187" s="53"/>
      <c r="B187" s="54" t="s">
        <v>224</v>
      </c>
      <c r="C187" s="43">
        <v>992</v>
      </c>
      <c r="D187" s="55" t="s">
        <v>197</v>
      </c>
      <c r="E187" s="55" t="s">
        <v>209</v>
      </c>
      <c r="F187" s="55" t="s">
        <v>306</v>
      </c>
      <c r="G187" s="55"/>
      <c r="H187" s="44"/>
      <c r="I187" s="45">
        <f aca="true" t="shared" si="20" ref="I187:K190">I188</f>
        <v>2000</v>
      </c>
      <c r="J187" s="45">
        <f t="shared" si="20"/>
        <v>2000</v>
      </c>
      <c r="K187" s="45">
        <f t="shared" si="20"/>
        <v>2000</v>
      </c>
      <c r="L187" s="46">
        <f t="shared" si="14"/>
        <v>100</v>
      </c>
    </row>
    <row r="188" spans="1:12" ht="12.75">
      <c r="A188" s="53"/>
      <c r="B188" s="54" t="s">
        <v>365</v>
      </c>
      <c r="C188" s="43">
        <v>992</v>
      </c>
      <c r="D188" s="55" t="s">
        <v>197</v>
      </c>
      <c r="E188" s="55" t="s">
        <v>209</v>
      </c>
      <c r="F188" s="55" t="s">
        <v>307</v>
      </c>
      <c r="G188" s="55"/>
      <c r="H188" s="44"/>
      <c r="I188" s="45">
        <f>I189</f>
        <v>2000</v>
      </c>
      <c r="J188" s="45">
        <f t="shared" si="20"/>
        <v>2000</v>
      </c>
      <c r="K188" s="45">
        <f t="shared" si="20"/>
        <v>2000</v>
      </c>
      <c r="L188" s="46">
        <f t="shared" si="14"/>
        <v>100</v>
      </c>
    </row>
    <row r="189" spans="1:12" ht="22.5">
      <c r="A189" s="53"/>
      <c r="B189" s="61" t="s">
        <v>309</v>
      </c>
      <c r="C189" s="43">
        <v>992</v>
      </c>
      <c r="D189" s="55" t="s">
        <v>197</v>
      </c>
      <c r="E189" s="55" t="s">
        <v>209</v>
      </c>
      <c r="F189" s="55" t="s">
        <v>308</v>
      </c>
      <c r="G189" s="55"/>
      <c r="H189" s="44"/>
      <c r="I189" s="45">
        <f>I190</f>
        <v>2000</v>
      </c>
      <c r="J189" s="45">
        <f>J190</f>
        <v>2000</v>
      </c>
      <c r="K189" s="45">
        <f>K190</f>
        <v>2000</v>
      </c>
      <c r="L189" s="46">
        <f t="shared" si="14"/>
        <v>100</v>
      </c>
    </row>
    <row r="190" spans="1:12" ht="12.75">
      <c r="A190" s="53"/>
      <c r="B190" s="61" t="s">
        <v>140</v>
      </c>
      <c r="C190" s="43">
        <v>992</v>
      </c>
      <c r="D190" s="55" t="s">
        <v>197</v>
      </c>
      <c r="E190" s="55" t="s">
        <v>209</v>
      </c>
      <c r="F190" s="55" t="s">
        <v>310</v>
      </c>
      <c r="G190" s="55"/>
      <c r="H190" s="44"/>
      <c r="I190" s="45">
        <f t="shared" si="20"/>
        <v>2000</v>
      </c>
      <c r="J190" s="45">
        <f t="shared" si="20"/>
        <v>2000</v>
      </c>
      <c r="K190" s="45">
        <f t="shared" si="20"/>
        <v>2000</v>
      </c>
      <c r="L190" s="46">
        <f t="shared" si="14"/>
        <v>100</v>
      </c>
    </row>
    <row r="191" spans="1:12" ht="22.5">
      <c r="A191" s="53"/>
      <c r="B191" s="54" t="s">
        <v>279</v>
      </c>
      <c r="C191" s="43">
        <v>992</v>
      </c>
      <c r="D191" s="55" t="s">
        <v>197</v>
      </c>
      <c r="E191" s="55" t="s">
        <v>209</v>
      </c>
      <c r="F191" s="55" t="s">
        <v>310</v>
      </c>
      <c r="G191" s="55" t="s">
        <v>200</v>
      </c>
      <c r="H191" s="44"/>
      <c r="I191" s="45">
        <v>2000</v>
      </c>
      <c r="J191" s="45">
        <v>2000</v>
      </c>
      <c r="K191" s="45">
        <v>2000</v>
      </c>
      <c r="L191" s="46">
        <f t="shared" si="14"/>
        <v>100</v>
      </c>
    </row>
    <row r="192" spans="1:12" ht="22.5" hidden="1">
      <c r="A192" s="53"/>
      <c r="B192" s="54" t="s">
        <v>90</v>
      </c>
      <c r="C192" s="43">
        <v>200</v>
      </c>
      <c r="D192" s="55"/>
      <c r="E192" s="55"/>
      <c r="F192" s="55"/>
      <c r="G192" s="55"/>
      <c r="H192" s="44"/>
      <c r="I192" s="45">
        <v>15000</v>
      </c>
      <c r="J192" s="45">
        <f aca="true" t="shared" si="21" ref="J192:J200">I192</f>
        <v>15000</v>
      </c>
      <c r="K192" s="45" t="s">
        <v>88</v>
      </c>
      <c r="L192" s="46" t="e">
        <f t="shared" si="14"/>
        <v>#VALUE!</v>
      </c>
    </row>
    <row r="193" spans="1:12" ht="22.5" hidden="1">
      <c r="A193" s="53"/>
      <c r="B193" s="54" t="s">
        <v>91</v>
      </c>
      <c r="C193" s="43">
        <v>200</v>
      </c>
      <c r="D193" s="55"/>
      <c r="E193" s="55"/>
      <c r="F193" s="55"/>
      <c r="G193" s="55"/>
      <c r="H193" s="44"/>
      <c r="I193" s="45">
        <v>15000</v>
      </c>
      <c r="J193" s="45">
        <f t="shared" si="21"/>
        <v>15000</v>
      </c>
      <c r="K193" s="45" t="s">
        <v>88</v>
      </c>
      <c r="L193" s="46" t="e">
        <f t="shared" si="14"/>
        <v>#VALUE!</v>
      </c>
    </row>
    <row r="194" spans="1:12" ht="12.75" hidden="1">
      <c r="A194" s="53"/>
      <c r="B194" s="54" t="s">
        <v>82</v>
      </c>
      <c r="C194" s="43">
        <v>200</v>
      </c>
      <c r="D194" s="55"/>
      <c r="E194" s="55"/>
      <c r="F194" s="55"/>
      <c r="G194" s="55"/>
      <c r="H194" s="44"/>
      <c r="I194" s="45">
        <v>15000</v>
      </c>
      <c r="J194" s="45">
        <f t="shared" si="21"/>
        <v>15000</v>
      </c>
      <c r="K194" s="45" t="s">
        <v>88</v>
      </c>
      <c r="L194" s="46" t="e">
        <f t="shared" si="14"/>
        <v>#VALUE!</v>
      </c>
    </row>
    <row r="195" spans="1:12" ht="12.75" hidden="1">
      <c r="A195" s="53"/>
      <c r="B195" s="54" t="s">
        <v>92</v>
      </c>
      <c r="C195" s="43">
        <v>200</v>
      </c>
      <c r="D195" s="55"/>
      <c r="E195" s="55"/>
      <c r="F195" s="55"/>
      <c r="G195" s="55"/>
      <c r="H195" s="44"/>
      <c r="I195" s="45">
        <v>15000</v>
      </c>
      <c r="J195" s="45">
        <f t="shared" si="21"/>
        <v>15000</v>
      </c>
      <c r="K195" s="45" t="s">
        <v>88</v>
      </c>
      <c r="L195" s="46" t="e">
        <f t="shared" si="14"/>
        <v>#VALUE!</v>
      </c>
    </row>
    <row r="196" spans="1:12" ht="12.75" hidden="1">
      <c r="A196" s="53"/>
      <c r="B196" s="54" t="s">
        <v>96</v>
      </c>
      <c r="C196" s="43">
        <v>200</v>
      </c>
      <c r="D196" s="55"/>
      <c r="E196" s="55"/>
      <c r="F196" s="55"/>
      <c r="G196" s="55"/>
      <c r="H196" s="44"/>
      <c r="I196" s="45">
        <v>15000</v>
      </c>
      <c r="J196" s="45">
        <f t="shared" si="21"/>
        <v>15000</v>
      </c>
      <c r="K196" s="45" t="s">
        <v>88</v>
      </c>
      <c r="L196" s="46" t="e">
        <f t="shared" si="14"/>
        <v>#VALUE!</v>
      </c>
    </row>
    <row r="197" spans="1:12" ht="28.5" customHeight="1">
      <c r="A197" s="53"/>
      <c r="B197" s="61" t="s">
        <v>236</v>
      </c>
      <c r="C197" s="43">
        <v>992</v>
      </c>
      <c r="D197" s="55" t="s">
        <v>197</v>
      </c>
      <c r="E197" s="55" t="s">
        <v>209</v>
      </c>
      <c r="F197" s="55" t="s">
        <v>261</v>
      </c>
      <c r="G197" s="55"/>
      <c r="H197" s="44"/>
      <c r="I197" s="45">
        <f>I198</f>
        <v>114100</v>
      </c>
      <c r="J197" s="45">
        <f t="shared" si="21"/>
        <v>114100</v>
      </c>
      <c r="K197" s="45">
        <f>K198</f>
        <v>19795</v>
      </c>
      <c r="L197" s="46">
        <f t="shared" si="14"/>
        <v>17.348816827344436</v>
      </c>
    </row>
    <row r="198" spans="1:12" ht="12.75">
      <c r="A198" s="53"/>
      <c r="B198" s="54" t="s">
        <v>365</v>
      </c>
      <c r="C198" s="43">
        <v>992</v>
      </c>
      <c r="D198" s="55" t="s">
        <v>197</v>
      </c>
      <c r="E198" s="55" t="s">
        <v>209</v>
      </c>
      <c r="F198" s="55" t="s">
        <v>262</v>
      </c>
      <c r="G198" s="55"/>
      <c r="H198" s="44"/>
      <c r="I198" s="45">
        <f>I199</f>
        <v>114100</v>
      </c>
      <c r="J198" s="45">
        <f>J199</f>
        <v>114100</v>
      </c>
      <c r="K198" s="45">
        <f>K199</f>
        <v>19795</v>
      </c>
      <c r="L198" s="46">
        <f t="shared" si="14"/>
        <v>17.348816827344436</v>
      </c>
    </row>
    <row r="199" spans="1:12" ht="22.5">
      <c r="A199" s="53"/>
      <c r="B199" s="61" t="s">
        <v>312</v>
      </c>
      <c r="C199" s="43">
        <v>992</v>
      </c>
      <c r="D199" s="55" t="s">
        <v>197</v>
      </c>
      <c r="E199" s="55" t="s">
        <v>209</v>
      </c>
      <c r="F199" s="55" t="s">
        <v>311</v>
      </c>
      <c r="G199" s="55"/>
      <c r="H199" s="44"/>
      <c r="I199" s="45">
        <f>I200</f>
        <v>114100</v>
      </c>
      <c r="J199" s="45">
        <f>J200</f>
        <v>114100</v>
      </c>
      <c r="K199" s="45">
        <f>K200</f>
        <v>19795</v>
      </c>
      <c r="L199" s="46">
        <f>(K199/J199)*100</f>
        <v>17.348816827344436</v>
      </c>
    </row>
    <row r="200" spans="1:12" ht="22.5">
      <c r="A200" s="53"/>
      <c r="B200" s="65" t="s">
        <v>314</v>
      </c>
      <c r="C200" s="43">
        <v>992</v>
      </c>
      <c r="D200" s="55" t="s">
        <v>197</v>
      </c>
      <c r="E200" s="55" t="s">
        <v>209</v>
      </c>
      <c r="F200" s="55" t="s">
        <v>313</v>
      </c>
      <c r="G200" s="55"/>
      <c r="H200" s="44"/>
      <c r="I200" s="45">
        <f>I201</f>
        <v>114100</v>
      </c>
      <c r="J200" s="45">
        <f t="shared" si="21"/>
        <v>114100</v>
      </c>
      <c r="K200" s="45">
        <f>K201</f>
        <v>19795</v>
      </c>
      <c r="L200" s="46">
        <f t="shared" si="14"/>
        <v>17.348816827344436</v>
      </c>
    </row>
    <row r="201" spans="1:12" ht="22.5">
      <c r="A201" s="53"/>
      <c r="B201" s="54" t="s">
        <v>279</v>
      </c>
      <c r="C201" s="43">
        <v>992</v>
      </c>
      <c r="D201" s="55" t="s">
        <v>197</v>
      </c>
      <c r="E201" s="55" t="s">
        <v>209</v>
      </c>
      <c r="F201" s="55" t="s">
        <v>313</v>
      </c>
      <c r="G201" s="55" t="s">
        <v>200</v>
      </c>
      <c r="H201" s="44"/>
      <c r="I201" s="45">
        <v>114100</v>
      </c>
      <c r="J201" s="45">
        <f>I201</f>
        <v>114100</v>
      </c>
      <c r="K201" s="45">
        <v>19795</v>
      </c>
      <c r="L201" s="46">
        <f t="shared" si="14"/>
        <v>17.348816827344436</v>
      </c>
    </row>
    <row r="202" spans="1:12" ht="22.5" hidden="1">
      <c r="A202" s="53"/>
      <c r="B202" s="54" t="s">
        <v>90</v>
      </c>
      <c r="C202" s="43">
        <v>200</v>
      </c>
      <c r="D202" s="55"/>
      <c r="E202" s="55"/>
      <c r="F202" s="55"/>
      <c r="G202" s="55"/>
      <c r="H202" s="44"/>
      <c r="I202" s="45">
        <v>5000</v>
      </c>
      <c r="J202" s="106">
        <f>I202</f>
        <v>5000</v>
      </c>
      <c r="K202" s="45">
        <v>5000</v>
      </c>
      <c r="L202" s="110">
        <f aca="true" t="shared" si="22" ref="L202:L274">(K202/J202)*100</f>
        <v>100</v>
      </c>
    </row>
    <row r="203" spans="1:12" ht="22.5" hidden="1">
      <c r="A203" s="53"/>
      <c r="B203" s="54" t="s">
        <v>91</v>
      </c>
      <c r="C203" s="43">
        <v>200</v>
      </c>
      <c r="D203" s="55"/>
      <c r="E203" s="55"/>
      <c r="F203" s="55"/>
      <c r="G203" s="55"/>
      <c r="H203" s="44"/>
      <c r="I203" s="45">
        <v>5000</v>
      </c>
      <c r="J203" s="106">
        <f>I203</f>
        <v>5000</v>
      </c>
      <c r="K203" s="45">
        <v>5000</v>
      </c>
      <c r="L203" s="110">
        <f t="shared" si="22"/>
        <v>100</v>
      </c>
    </row>
    <row r="204" spans="1:12" ht="12.75" hidden="1">
      <c r="A204" s="53"/>
      <c r="B204" s="54" t="s">
        <v>97</v>
      </c>
      <c r="C204" s="43">
        <v>200</v>
      </c>
      <c r="D204" s="55"/>
      <c r="E204" s="55"/>
      <c r="F204" s="55"/>
      <c r="G204" s="55"/>
      <c r="H204" s="44"/>
      <c r="I204" s="45">
        <v>5000</v>
      </c>
      <c r="J204" s="106">
        <f>I204</f>
        <v>5000</v>
      </c>
      <c r="K204" s="45">
        <v>5000</v>
      </c>
      <c r="L204" s="110">
        <f t="shared" si="22"/>
        <v>100</v>
      </c>
    </row>
    <row r="205" spans="1:12" ht="12.75" hidden="1">
      <c r="A205" s="53"/>
      <c r="B205" s="54" t="s">
        <v>98</v>
      </c>
      <c r="C205" s="43">
        <v>200</v>
      </c>
      <c r="D205" s="55"/>
      <c r="E205" s="55"/>
      <c r="F205" s="55"/>
      <c r="G205" s="55"/>
      <c r="H205" s="44"/>
      <c r="I205" s="45">
        <v>5000</v>
      </c>
      <c r="J205" s="106">
        <f>I205</f>
        <v>5000</v>
      </c>
      <c r="K205" s="45">
        <v>5000</v>
      </c>
      <c r="L205" s="110">
        <f t="shared" si="22"/>
        <v>100</v>
      </c>
    </row>
    <row r="206" spans="1:12" s="31" customFormat="1" ht="12.75">
      <c r="A206" s="101">
        <v>6</v>
      </c>
      <c r="B206" s="102" t="s">
        <v>141</v>
      </c>
      <c r="C206" s="109">
        <v>992</v>
      </c>
      <c r="D206" s="104" t="s">
        <v>210</v>
      </c>
      <c r="E206" s="104"/>
      <c r="F206" s="104"/>
      <c r="G206" s="104"/>
      <c r="H206" s="105"/>
      <c r="I206" s="106">
        <f>I213+I219+I237+I207</f>
        <v>559250.78</v>
      </c>
      <c r="J206" s="106">
        <f>J213+J219+J237+J207</f>
        <v>559250.78</v>
      </c>
      <c r="K206" s="106">
        <f>K213+K219+K237+K207</f>
        <v>278581.77</v>
      </c>
      <c r="L206" s="110">
        <f t="shared" si="22"/>
        <v>49.81338962102118</v>
      </c>
    </row>
    <row r="207" spans="1:12" s="31" customFormat="1" ht="12.75">
      <c r="A207" s="101"/>
      <c r="B207" s="116" t="s">
        <v>370</v>
      </c>
      <c r="C207" s="114">
        <v>992</v>
      </c>
      <c r="D207" s="115" t="s">
        <v>210</v>
      </c>
      <c r="E207" s="115" t="s">
        <v>195</v>
      </c>
      <c r="F207" s="118"/>
      <c r="G207" s="104"/>
      <c r="H207" s="105"/>
      <c r="I207" s="45">
        <f aca="true" t="shared" si="23" ref="I207:K211">I208</f>
        <v>8600</v>
      </c>
      <c r="J207" s="45">
        <f t="shared" si="23"/>
        <v>8600</v>
      </c>
      <c r="K207" s="45">
        <f t="shared" si="23"/>
        <v>0</v>
      </c>
      <c r="L207" s="46">
        <f t="shared" si="22"/>
        <v>0</v>
      </c>
    </row>
    <row r="208" spans="1:12" s="31" customFormat="1" ht="33.75">
      <c r="A208" s="101"/>
      <c r="B208" s="119" t="s">
        <v>225</v>
      </c>
      <c r="C208" s="114">
        <v>992</v>
      </c>
      <c r="D208" s="115" t="s">
        <v>210</v>
      </c>
      <c r="E208" s="115" t="s">
        <v>195</v>
      </c>
      <c r="F208" s="117" t="s">
        <v>315</v>
      </c>
      <c r="G208" s="104"/>
      <c r="H208" s="105"/>
      <c r="I208" s="45">
        <f t="shared" si="23"/>
        <v>8600</v>
      </c>
      <c r="J208" s="45">
        <f t="shared" si="23"/>
        <v>8600</v>
      </c>
      <c r="K208" s="45">
        <f t="shared" si="23"/>
        <v>0</v>
      </c>
      <c r="L208" s="46">
        <f t="shared" si="22"/>
        <v>0</v>
      </c>
    </row>
    <row r="209" spans="1:12" s="31" customFormat="1" ht="12.75">
      <c r="A209" s="101"/>
      <c r="B209" s="116" t="s">
        <v>365</v>
      </c>
      <c r="C209" s="114">
        <v>992</v>
      </c>
      <c r="D209" s="115" t="s">
        <v>210</v>
      </c>
      <c r="E209" s="115" t="s">
        <v>195</v>
      </c>
      <c r="F209" s="117" t="s">
        <v>316</v>
      </c>
      <c r="G209" s="104"/>
      <c r="H209" s="105"/>
      <c r="I209" s="45">
        <f t="shared" si="23"/>
        <v>8600</v>
      </c>
      <c r="J209" s="45">
        <f t="shared" si="23"/>
        <v>8600</v>
      </c>
      <c r="K209" s="45">
        <f t="shared" si="23"/>
        <v>0</v>
      </c>
      <c r="L209" s="46">
        <f t="shared" si="22"/>
        <v>0</v>
      </c>
    </row>
    <row r="210" spans="1:12" s="31" customFormat="1" ht="12.75">
      <c r="A210" s="101"/>
      <c r="B210" s="120" t="s">
        <v>371</v>
      </c>
      <c r="C210" s="114">
        <v>992</v>
      </c>
      <c r="D210" s="115" t="s">
        <v>210</v>
      </c>
      <c r="E210" s="115" t="s">
        <v>195</v>
      </c>
      <c r="F210" s="117" t="s">
        <v>373</v>
      </c>
      <c r="G210" s="104"/>
      <c r="H210" s="105"/>
      <c r="I210" s="45">
        <f t="shared" si="23"/>
        <v>8600</v>
      </c>
      <c r="J210" s="45">
        <f t="shared" si="23"/>
        <v>8600</v>
      </c>
      <c r="K210" s="45">
        <f t="shared" si="23"/>
        <v>0</v>
      </c>
      <c r="L210" s="46">
        <f t="shared" si="22"/>
        <v>0</v>
      </c>
    </row>
    <row r="211" spans="1:12" s="31" customFormat="1" ht="12.75">
      <c r="A211" s="101"/>
      <c r="B211" s="120" t="s">
        <v>372</v>
      </c>
      <c r="C211" s="114">
        <v>992</v>
      </c>
      <c r="D211" s="115" t="s">
        <v>210</v>
      </c>
      <c r="E211" s="115" t="s">
        <v>195</v>
      </c>
      <c r="F211" s="117" t="s">
        <v>374</v>
      </c>
      <c r="G211" s="104"/>
      <c r="H211" s="105"/>
      <c r="I211" s="45">
        <f t="shared" si="23"/>
        <v>8600</v>
      </c>
      <c r="J211" s="45">
        <f t="shared" si="23"/>
        <v>8600</v>
      </c>
      <c r="K211" s="45">
        <f t="shared" si="23"/>
        <v>0</v>
      </c>
      <c r="L211" s="46">
        <f t="shared" si="22"/>
        <v>0</v>
      </c>
    </row>
    <row r="212" spans="1:12" s="31" customFormat="1" ht="22.5">
      <c r="A212" s="101"/>
      <c r="B212" s="116" t="s">
        <v>279</v>
      </c>
      <c r="C212" s="114">
        <v>992</v>
      </c>
      <c r="D212" s="115" t="s">
        <v>210</v>
      </c>
      <c r="E212" s="115" t="s">
        <v>195</v>
      </c>
      <c r="F212" s="117" t="s">
        <v>374</v>
      </c>
      <c r="G212" s="55" t="s">
        <v>200</v>
      </c>
      <c r="H212" s="105"/>
      <c r="I212" s="45">
        <v>8600</v>
      </c>
      <c r="J212" s="45">
        <f>I212</f>
        <v>8600</v>
      </c>
      <c r="K212" s="45">
        <v>0</v>
      </c>
      <c r="L212" s="46">
        <f t="shared" si="22"/>
        <v>0</v>
      </c>
    </row>
    <row r="213" spans="1:12" ht="12.75">
      <c r="A213" s="53"/>
      <c r="B213" s="54" t="s">
        <v>142</v>
      </c>
      <c r="C213" s="43">
        <v>992</v>
      </c>
      <c r="D213" s="55" t="s">
        <v>210</v>
      </c>
      <c r="E213" s="55" t="s">
        <v>196</v>
      </c>
      <c r="F213" s="55"/>
      <c r="G213" s="55"/>
      <c r="H213" s="44"/>
      <c r="I213" s="45">
        <f aca="true" t="shared" si="24" ref="I213:K216">I214</f>
        <v>60000</v>
      </c>
      <c r="J213" s="45">
        <f t="shared" si="24"/>
        <v>60000</v>
      </c>
      <c r="K213" s="45">
        <f t="shared" si="24"/>
        <v>0</v>
      </c>
      <c r="L213" s="46">
        <v>0</v>
      </c>
    </row>
    <row r="214" spans="1:12" ht="33.75">
      <c r="A214" s="53"/>
      <c r="B214" s="54" t="s">
        <v>225</v>
      </c>
      <c r="C214" s="43">
        <v>992</v>
      </c>
      <c r="D214" s="55" t="s">
        <v>210</v>
      </c>
      <c r="E214" s="55" t="s">
        <v>196</v>
      </c>
      <c r="F214" s="55" t="s">
        <v>315</v>
      </c>
      <c r="G214" s="55"/>
      <c r="H214" s="44"/>
      <c r="I214" s="45">
        <f t="shared" si="24"/>
        <v>60000</v>
      </c>
      <c r="J214" s="45">
        <f t="shared" si="24"/>
        <v>60000</v>
      </c>
      <c r="K214" s="45">
        <f t="shared" si="24"/>
        <v>0</v>
      </c>
      <c r="L214" s="46">
        <v>0</v>
      </c>
    </row>
    <row r="215" spans="1:12" ht="12.75">
      <c r="A215" s="53"/>
      <c r="B215" s="54" t="s">
        <v>365</v>
      </c>
      <c r="C215" s="43">
        <v>992</v>
      </c>
      <c r="D215" s="55" t="s">
        <v>210</v>
      </c>
      <c r="E215" s="55" t="s">
        <v>196</v>
      </c>
      <c r="F215" s="55" t="s">
        <v>316</v>
      </c>
      <c r="G215" s="55"/>
      <c r="H215" s="44"/>
      <c r="I215" s="45">
        <f t="shared" si="24"/>
        <v>60000</v>
      </c>
      <c r="J215" s="45">
        <f t="shared" si="24"/>
        <v>60000</v>
      </c>
      <c r="K215" s="45">
        <f t="shared" si="24"/>
        <v>0</v>
      </c>
      <c r="L215" s="46">
        <v>0</v>
      </c>
    </row>
    <row r="216" spans="1:12" ht="22.5">
      <c r="A216" s="53"/>
      <c r="B216" s="97" t="s">
        <v>319</v>
      </c>
      <c r="C216" s="43">
        <v>992</v>
      </c>
      <c r="D216" s="55" t="s">
        <v>210</v>
      </c>
      <c r="E216" s="55" t="s">
        <v>196</v>
      </c>
      <c r="F216" s="55" t="s">
        <v>317</v>
      </c>
      <c r="G216" s="55"/>
      <c r="H216" s="44"/>
      <c r="I216" s="45">
        <f t="shared" si="24"/>
        <v>60000</v>
      </c>
      <c r="J216" s="45">
        <f t="shared" si="24"/>
        <v>60000</v>
      </c>
      <c r="K216" s="45">
        <f t="shared" si="24"/>
        <v>0</v>
      </c>
      <c r="L216" s="46">
        <v>0</v>
      </c>
    </row>
    <row r="217" spans="1:12" ht="12.75">
      <c r="A217" s="53"/>
      <c r="B217" s="54" t="s">
        <v>143</v>
      </c>
      <c r="C217" s="43">
        <v>992</v>
      </c>
      <c r="D217" s="55" t="s">
        <v>210</v>
      </c>
      <c r="E217" s="55" t="s">
        <v>196</v>
      </c>
      <c r="F217" s="55" t="s">
        <v>320</v>
      </c>
      <c r="G217" s="55"/>
      <c r="H217" s="44"/>
      <c r="I217" s="45">
        <f>I218</f>
        <v>60000</v>
      </c>
      <c r="J217" s="45">
        <f>J218</f>
        <v>60000</v>
      </c>
      <c r="K217" s="45">
        <v>0</v>
      </c>
      <c r="L217" s="46">
        <v>0</v>
      </c>
    </row>
    <row r="218" spans="1:12" ht="22.5">
      <c r="A218" s="53"/>
      <c r="B218" s="54" t="s">
        <v>279</v>
      </c>
      <c r="C218" s="43">
        <v>992</v>
      </c>
      <c r="D218" s="55" t="s">
        <v>210</v>
      </c>
      <c r="E218" s="55" t="s">
        <v>196</v>
      </c>
      <c r="F218" s="55" t="s">
        <v>320</v>
      </c>
      <c r="G218" s="55" t="s">
        <v>200</v>
      </c>
      <c r="H218" s="44"/>
      <c r="I218" s="45">
        <v>60000</v>
      </c>
      <c r="J218" s="45">
        <v>60000</v>
      </c>
      <c r="K218" s="45">
        <v>0</v>
      </c>
      <c r="L218" s="46">
        <v>0</v>
      </c>
    </row>
    <row r="219" spans="1:12" ht="12.75">
      <c r="A219" s="53"/>
      <c r="B219" s="54" t="s">
        <v>144</v>
      </c>
      <c r="C219" s="43">
        <v>992</v>
      </c>
      <c r="D219" s="55" t="s">
        <v>210</v>
      </c>
      <c r="E219" s="55" t="s">
        <v>206</v>
      </c>
      <c r="F219" s="55"/>
      <c r="G219" s="55"/>
      <c r="H219" s="44"/>
      <c r="I219" s="45">
        <f aca="true" t="shared" si="25" ref="I219:K220">I220</f>
        <v>468550.78</v>
      </c>
      <c r="J219" s="45">
        <f t="shared" si="25"/>
        <v>468550.78</v>
      </c>
      <c r="K219" s="45">
        <f t="shared" si="25"/>
        <v>278581.77</v>
      </c>
      <c r="L219" s="46">
        <f t="shared" si="22"/>
        <v>59.45604657834526</v>
      </c>
    </row>
    <row r="220" spans="1:12" ht="33.75">
      <c r="A220" s="53"/>
      <c r="B220" s="54" t="s">
        <v>225</v>
      </c>
      <c r="C220" s="43">
        <v>992</v>
      </c>
      <c r="D220" s="55" t="s">
        <v>210</v>
      </c>
      <c r="E220" s="55" t="s">
        <v>206</v>
      </c>
      <c r="F220" s="55" t="s">
        <v>315</v>
      </c>
      <c r="G220" s="55"/>
      <c r="H220" s="44"/>
      <c r="I220" s="45">
        <f t="shared" si="25"/>
        <v>468550.78</v>
      </c>
      <c r="J220" s="45">
        <f t="shared" si="25"/>
        <v>468550.78</v>
      </c>
      <c r="K220" s="45">
        <f t="shared" si="25"/>
        <v>278581.77</v>
      </c>
      <c r="L220" s="46">
        <f t="shared" si="22"/>
        <v>59.45604657834526</v>
      </c>
    </row>
    <row r="221" spans="1:12" ht="12.75">
      <c r="A221" s="53"/>
      <c r="B221" s="54" t="s">
        <v>365</v>
      </c>
      <c r="C221" s="43">
        <v>992</v>
      </c>
      <c r="D221" s="55" t="s">
        <v>210</v>
      </c>
      <c r="E221" s="55" t="s">
        <v>206</v>
      </c>
      <c r="F221" s="55" t="s">
        <v>316</v>
      </c>
      <c r="G221" s="55"/>
      <c r="H221" s="44"/>
      <c r="I221" s="45">
        <f>I222+I231+I234</f>
        <v>468550.78</v>
      </c>
      <c r="J221" s="45">
        <f>J222+J231+J234</f>
        <v>468550.78</v>
      </c>
      <c r="K221" s="45">
        <f>K222+K231+K234</f>
        <v>278581.77</v>
      </c>
      <c r="L221" s="46">
        <f t="shared" si="22"/>
        <v>59.45604657834526</v>
      </c>
    </row>
    <row r="222" spans="1:12" ht="12.75" customHeight="1">
      <c r="A222" s="53"/>
      <c r="B222" s="66" t="s">
        <v>321</v>
      </c>
      <c r="C222" s="43">
        <v>992</v>
      </c>
      <c r="D222" s="55" t="s">
        <v>210</v>
      </c>
      <c r="E222" s="55" t="s">
        <v>206</v>
      </c>
      <c r="F222" s="55" t="s">
        <v>318</v>
      </c>
      <c r="G222" s="55"/>
      <c r="H222" s="44"/>
      <c r="I222" s="45">
        <f aca="true" t="shared" si="26" ref="I222:K223">I223</f>
        <v>340950.78</v>
      </c>
      <c r="J222" s="45">
        <f t="shared" si="26"/>
        <v>340950.78</v>
      </c>
      <c r="K222" s="45">
        <f t="shared" si="26"/>
        <v>213171.28</v>
      </c>
      <c r="L222" s="46">
        <f t="shared" si="22"/>
        <v>62.52259637006843</v>
      </c>
    </row>
    <row r="223" spans="1:12" ht="12.75">
      <c r="A223" s="53"/>
      <c r="B223" s="54" t="s">
        <v>145</v>
      </c>
      <c r="C223" s="43">
        <v>992</v>
      </c>
      <c r="D223" s="55" t="s">
        <v>210</v>
      </c>
      <c r="E223" s="55" t="s">
        <v>206</v>
      </c>
      <c r="F223" s="55" t="s">
        <v>322</v>
      </c>
      <c r="G223" s="55"/>
      <c r="H223" s="44"/>
      <c r="I223" s="45">
        <f t="shared" si="26"/>
        <v>340950.78</v>
      </c>
      <c r="J223" s="45">
        <f t="shared" si="26"/>
        <v>340950.78</v>
      </c>
      <c r="K223" s="45">
        <f t="shared" si="26"/>
        <v>213171.28</v>
      </c>
      <c r="L223" s="46">
        <f t="shared" si="22"/>
        <v>62.52259637006843</v>
      </c>
    </row>
    <row r="224" spans="1:12" ht="22.5">
      <c r="A224" s="53"/>
      <c r="B224" s="54" t="s">
        <v>279</v>
      </c>
      <c r="C224" s="43">
        <v>992</v>
      </c>
      <c r="D224" s="55" t="s">
        <v>210</v>
      </c>
      <c r="E224" s="55" t="s">
        <v>206</v>
      </c>
      <c r="F224" s="55" t="s">
        <v>322</v>
      </c>
      <c r="G224" s="55" t="s">
        <v>200</v>
      </c>
      <c r="H224" s="44"/>
      <c r="I224" s="45">
        <v>340950.78</v>
      </c>
      <c r="J224" s="45">
        <f>I224</f>
        <v>340950.78</v>
      </c>
      <c r="K224" s="45">
        <v>213171.28</v>
      </c>
      <c r="L224" s="46">
        <f t="shared" si="22"/>
        <v>62.52259637006843</v>
      </c>
    </row>
    <row r="225" spans="1:12" ht="22.5" hidden="1">
      <c r="A225" s="53"/>
      <c r="B225" s="54" t="s">
        <v>90</v>
      </c>
      <c r="C225" s="43">
        <v>200</v>
      </c>
      <c r="D225" s="55"/>
      <c r="E225" s="55"/>
      <c r="F225" s="55"/>
      <c r="G225" s="55"/>
      <c r="H225" s="44"/>
      <c r="I225" s="45">
        <v>200568.62</v>
      </c>
      <c r="J225" s="45">
        <f aca="true" t="shared" si="27" ref="J225:J230">I225</f>
        <v>200568.62</v>
      </c>
      <c r="K225" s="45">
        <v>66760.58</v>
      </c>
      <c r="L225" s="46">
        <f t="shared" si="22"/>
        <v>33.285655552698124</v>
      </c>
    </row>
    <row r="226" spans="1:12" ht="22.5" hidden="1">
      <c r="A226" s="53"/>
      <c r="B226" s="54" t="s">
        <v>91</v>
      </c>
      <c r="C226" s="43">
        <v>200</v>
      </c>
      <c r="D226" s="55"/>
      <c r="E226" s="55"/>
      <c r="F226" s="55"/>
      <c r="G226" s="55"/>
      <c r="H226" s="44"/>
      <c r="I226" s="45">
        <v>200568.62</v>
      </c>
      <c r="J226" s="45">
        <f t="shared" si="27"/>
        <v>200568.62</v>
      </c>
      <c r="K226" s="45">
        <v>66760.58</v>
      </c>
      <c r="L226" s="46">
        <f t="shared" si="22"/>
        <v>33.285655552698124</v>
      </c>
    </row>
    <row r="227" spans="1:12" ht="12.75" hidden="1">
      <c r="A227" s="53"/>
      <c r="B227" s="54" t="s">
        <v>82</v>
      </c>
      <c r="C227" s="43">
        <v>200</v>
      </c>
      <c r="D227" s="55"/>
      <c r="E227" s="55"/>
      <c r="F227" s="55"/>
      <c r="G227" s="55"/>
      <c r="H227" s="44"/>
      <c r="I227" s="45">
        <v>200568.62</v>
      </c>
      <c r="J227" s="45">
        <f t="shared" si="27"/>
        <v>200568.62</v>
      </c>
      <c r="K227" s="45">
        <v>66760.58</v>
      </c>
      <c r="L227" s="46">
        <f t="shared" si="22"/>
        <v>33.285655552698124</v>
      </c>
    </row>
    <row r="228" spans="1:12" ht="12.75" hidden="1">
      <c r="A228" s="53"/>
      <c r="B228" s="54" t="s">
        <v>92</v>
      </c>
      <c r="C228" s="43">
        <v>200</v>
      </c>
      <c r="D228" s="55"/>
      <c r="E228" s="55"/>
      <c r="F228" s="55"/>
      <c r="G228" s="55"/>
      <c r="H228" s="44"/>
      <c r="I228" s="45">
        <v>200568.62</v>
      </c>
      <c r="J228" s="45">
        <f t="shared" si="27"/>
        <v>200568.62</v>
      </c>
      <c r="K228" s="45">
        <v>66760.58</v>
      </c>
      <c r="L228" s="46">
        <f t="shared" si="22"/>
        <v>33.285655552698124</v>
      </c>
    </row>
    <row r="229" spans="1:12" ht="12.75" hidden="1">
      <c r="A229" s="53"/>
      <c r="B229" s="54" t="s">
        <v>94</v>
      </c>
      <c r="C229" s="43">
        <v>200</v>
      </c>
      <c r="D229" s="55"/>
      <c r="E229" s="55"/>
      <c r="F229" s="55"/>
      <c r="G229" s="55"/>
      <c r="H229" s="44"/>
      <c r="I229" s="45">
        <v>142568.62</v>
      </c>
      <c r="J229" s="45">
        <f t="shared" si="27"/>
        <v>142568.62</v>
      </c>
      <c r="K229" s="45">
        <v>37788.58</v>
      </c>
      <c r="L229" s="46">
        <f t="shared" si="22"/>
        <v>26.505538175230992</v>
      </c>
    </row>
    <row r="230" spans="1:12" ht="12.75" hidden="1">
      <c r="A230" s="53"/>
      <c r="B230" s="54" t="s">
        <v>95</v>
      </c>
      <c r="C230" s="43">
        <v>200</v>
      </c>
      <c r="D230" s="55"/>
      <c r="E230" s="55"/>
      <c r="F230" s="55"/>
      <c r="G230" s="55"/>
      <c r="H230" s="44"/>
      <c r="I230" s="45">
        <v>58000</v>
      </c>
      <c r="J230" s="45">
        <f t="shared" si="27"/>
        <v>58000</v>
      </c>
      <c r="K230" s="45">
        <v>28972</v>
      </c>
      <c r="L230" s="46">
        <f t="shared" si="22"/>
        <v>49.95172413793104</v>
      </c>
    </row>
    <row r="231" spans="1:12" ht="22.5">
      <c r="A231" s="53"/>
      <c r="B231" s="61" t="s">
        <v>324</v>
      </c>
      <c r="C231" s="43">
        <v>992</v>
      </c>
      <c r="D231" s="55" t="s">
        <v>210</v>
      </c>
      <c r="E231" s="55" t="s">
        <v>206</v>
      </c>
      <c r="F231" s="55" t="s">
        <v>323</v>
      </c>
      <c r="G231" s="55"/>
      <c r="H231" s="44"/>
      <c r="I231" s="45">
        <f aca="true" t="shared" si="28" ref="I231:K232">I232</f>
        <v>40000</v>
      </c>
      <c r="J231" s="45">
        <f t="shared" si="28"/>
        <v>40000</v>
      </c>
      <c r="K231" s="45">
        <f t="shared" si="28"/>
        <v>39998.49</v>
      </c>
      <c r="L231" s="46">
        <f t="shared" si="22"/>
        <v>99.996225</v>
      </c>
    </row>
    <row r="232" spans="1:12" ht="12.75">
      <c r="A232" s="53"/>
      <c r="B232" s="61" t="s">
        <v>326</v>
      </c>
      <c r="C232" s="43">
        <v>992</v>
      </c>
      <c r="D232" s="55" t="s">
        <v>210</v>
      </c>
      <c r="E232" s="55" t="s">
        <v>206</v>
      </c>
      <c r="F232" s="55" t="s">
        <v>325</v>
      </c>
      <c r="G232" s="55"/>
      <c r="H232" s="44"/>
      <c r="I232" s="45">
        <f t="shared" si="28"/>
        <v>40000</v>
      </c>
      <c r="J232" s="45">
        <f t="shared" si="28"/>
        <v>40000</v>
      </c>
      <c r="K232" s="45">
        <f t="shared" si="28"/>
        <v>39998.49</v>
      </c>
      <c r="L232" s="46">
        <f t="shared" si="22"/>
        <v>99.996225</v>
      </c>
    </row>
    <row r="233" spans="1:12" ht="22.5">
      <c r="A233" s="53"/>
      <c r="B233" s="54" t="s">
        <v>279</v>
      </c>
      <c r="C233" s="43">
        <v>992</v>
      </c>
      <c r="D233" s="55" t="s">
        <v>210</v>
      </c>
      <c r="E233" s="55" t="s">
        <v>206</v>
      </c>
      <c r="F233" s="55" t="s">
        <v>325</v>
      </c>
      <c r="G233" s="55" t="s">
        <v>200</v>
      </c>
      <c r="H233" s="44"/>
      <c r="I233" s="45">
        <v>40000</v>
      </c>
      <c r="J233" s="45">
        <v>40000</v>
      </c>
      <c r="K233" s="45">
        <v>39998.49</v>
      </c>
      <c r="L233" s="46">
        <f t="shared" si="22"/>
        <v>99.996225</v>
      </c>
    </row>
    <row r="234" spans="1:12" ht="12.75">
      <c r="A234" s="53"/>
      <c r="B234" s="61" t="s">
        <v>328</v>
      </c>
      <c r="C234" s="43">
        <v>992</v>
      </c>
      <c r="D234" s="55" t="s">
        <v>210</v>
      </c>
      <c r="E234" s="55" t="s">
        <v>206</v>
      </c>
      <c r="F234" s="55" t="s">
        <v>327</v>
      </c>
      <c r="G234" s="55"/>
      <c r="H234" s="44"/>
      <c r="I234" s="45">
        <f aca="true" t="shared" si="29" ref="I234:K235">I235</f>
        <v>87600</v>
      </c>
      <c r="J234" s="45">
        <f t="shared" si="29"/>
        <v>87600</v>
      </c>
      <c r="K234" s="45">
        <f t="shared" si="29"/>
        <v>25412</v>
      </c>
      <c r="L234" s="46">
        <f t="shared" si="22"/>
        <v>29.009132420091326</v>
      </c>
    </row>
    <row r="235" spans="1:12" ht="12.75">
      <c r="A235" s="53"/>
      <c r="B235" s="54" t="s">
        <v>146</v>
      </c>
      <c r="C235" s="43">
        <v>992</v>
      </c>
      <c r="D235" s="55" t="s">
        <v>210</v>
      </c>
      <c r="E235" s="55" t="s">
        <v>206</v>
      </c>
      <c r="F235" s="55" t="s">
        <v>329</v>
      </c>
      <c r="G235" s="55"/>
      <c r="H235" s="44"/>
      <c r="I235" s="45">
        <f t="shared" si="29"/>
        <v>87600</v>
      </c>
      <c r="J235" s="45">
        <f t="shared" si="29"/>
        <v>87600</v>
      </c>
      <c r="K235" s="45">
        <f t="shared" si="29"/>
        <v>25412</v>
      </c>
      <c r="L235" s="46">
        <f t="shared" si="22"/>
        <v>29.009132420091326</v>
      </c>
    </row>
    <row r="236" spans="1:12" ht="22.5">
      <c r="A236" s="53"/>
      <c r="B236" s="54" t="s">
        <v>279</v>
      </c>
      <c r="C236" s="43">
        <v>992</v>
      </c>
      <c r="D236" s="55" t="s">
        <v>210</v>
      </c>
      <c r="E236" s="55" t="s">
        <v>206</v>
      </c>
      <c r="F236" s="55" t="s">
        <v>329</v>
      </c>
      <c r="G236" s="55" t="s">
        <v>200</v>
      </c>
      <c r="H236" s="44"/>
      <c r="I236" s="45">
        <v>87600</v>
      </c>
      <c r="J236" s="45">
        <v>87600</v>
      </c>
      <c r="K236" s="45">
        <v>25412</v>
      </c>
      <c r="L236" s="46">
        <f t="shared" si="22"/>
        <v>29.009132420091326</v>
      </c>
    </row>
    <row r="237" spans="1:12" ht="12.75">
      <c r="A237" s="53"/>
      <c r="B237" s="61" t="s">
        <v>330</v>
      </c>
      <c r="C237" s="43">
        <v>992</v>
      </c>
      <c r="D237" s="55" t="s">
        <v>210</v>
      </c>
      <c r="E237" s="55" t="s">
        <v>210</v>
      </c>
      <c r="F237" s="55"/>
      <c r="G237" s="55"/>
      <c r="H237" s="44"/>
      <c r="I237" s="45">
        <f aca="true" t="shared" si="30" ref="I237:K241">I238</f>
        <v>22100</v>
      </c>
      <c r="J237" s="45">
        <f t="shared" si="30"/>
        <v>22100</v>
      </c>
      <c r="K237" s="45">
        <f t="shared" si="30"/>
        <v>0</v>
      </c>
      <c r="L237" s="110">
        <f t="shared" si="22"/>
        <v>0</v>
      </c>
    </row>
    <row r="238" spans="1:12" ht="33.75">
      <c r="A238" s="53"/>
      <c r="B238" s="54" t="s">
        <v>225</v>
      </c>
      <c r="C238" s="43">
        <v>992</v>
      </c>
      <c r="D238" s="55" t="s">
        <v>210</v>
      </c>
      <c r="E238" s="55" t="s">
        <v>210</v>
      </c>
      <c r="F238" s="55" t="s">
        <v>315</v>
      </c>
      <c r="G238" s="55"/>
      <c r="H238" s="44"/>
      <c r="I238" s="45">
        <f t="shared" si="30"/>
        <v>22100</v>
      </c>
      <c r="J238" s="45">
        <f t="shared" si="30"/>
        <v>22100</v>
      </c>
      <c r="K238" s="45">
        <f t="shared" si="30"/>
        <v>0</v>
      </c>
      <c r="L238" s="110">
        <f t="shared" si="22"/>
        <v>0</v>
      </c>
    </row>
    <row r="239" spans="1:12" ht="12.75">
      <c r="A239" s="53"/>
      <c r="B239" s="54" t="s">
        <v>365</v>
      </c>
      <c r="C239" s="43">
        <v>992</v>
      </c>
      <c r="D239" s="55" t="s">
        <v>210</v>
      </c>
      <c r="E239" s="55" t="s">
        <v>210</v>
      </c>
      <c r="F239" s="55" t="s">
        <v>316</v>
      </c>
      <c r="G239" s="55"/>
      <c r="H239" s="44"/>
      <c r="I239" s="45">
        <f t="shared" si="30"/>
        <v>22100</v>
      </c>
      <c r="J239" s="45">
        <f t="shared" si="30"/>
        <v>22100</v>
      </c>
      <c r="K239" s="45">
        <f t="shared" si="30"/>
        <v>0</v>
      </c>
      <c r="L239" s="110">
        <f t="shared" si="22"/>
        <v>0</v>
      </c>
    </row>
    <row r="240" spans="1:12" ht="22.5">
      <c r="A240" s="53"/>
      <c r="B240" s="61" t="s">
        <v>332</v>
      </c>
      <c r="C240" s="43">
        <v>992</v>
      </c>
      <c r="D240" s="55" t="s">
        <v>210</v>
      </c>
      <c r="E240" s="55" t="s">
        <v>210</v>
      </c>
      <c r="F240" s="55" t="s">
        <v>331</v>
      </c>
      <c r="G240" s="55"/>
      <c r="H240" s="44"/>
      <c r="I240" s="45">
        <f t="shared" si="30"/>
        <v>22100</v>
      </c>
      <c r="J240" s="45">
        <f t="shared" si="30"/>
        <v>22100</v>
      </c>
      <c r="K240" s="45">
        <f t="shared" si="30"/>
        <v>0</v>
      </c>
      <c r="L240" s="110">
        <f t="shared" si="22"/>
        <v>0</v>
      </c>
    </row>
    <row r="241" spans="1:12" ht="78.75" customHeight="1">
      <c r="A241" s="53"/>
      <c r="B241" s="111" t="s">
        <v>334</v>
      </c>
      <c r="C241" s="43">
        <v>992</v>
      </c>
      <c r="D241" s="55" t="s">
        <v>210</v>
      </c>
      <c r="E241" s="55" t="s">
        <v>210</v>
      </c>
      <c r="F241" s="55" t="s">
        <v>333</v>
      </c>
      <c r="G241" s="55"/>
      <c r="H241" s="44"/>
      <c r="I241" s="45">
        <f t="shared" si="30"/>
        <v>22100</v>
      </c>
      <c r="J241" s="45">
        <f t="shared" si="30"/>
        <v>22100</v>
      </c>
      <c r="K241" s="45">
        <f t="shared" si="30"/>
        <v>0</v>
      </c>
      <c r="L241" s="110">
        <f t="shared" si="22"/>
        <v>0</v>
      </c>
    </row>
    <row r="242" spans="1:12" ht="22.5">
      <c r="A242" s="53"/>
      <c r="B242" s="54" t="s">
        <v>279</v>
      </c>
      <c r="C242" s="43">
        <v>992</v>
      </c>
      <c r="D242" s="55" t="s">
        <v>210</v>
      </c>
      <c r="E242" s="55" t="s">
        <v>210</v>
      </c>
      <c r="F242" s="55" t="s">
        <v>333</v>
      </c>
      <c r="G242" s="55" t="s">
        <v>200</v>
      </c>
      <c r="H242" s="44"/>
      <c r="I242" s="45">
        <v>22100</v>
      </c>
      <c r="J242" s="106">
        <v>22100</v>
      </c>
      <c r="K242" s="45">
        <v>0</v>
      </c>
      <c r="L242" s="110">
        <f t="shared" si="22"/>
        <v>0</v>
      </c>
    </row>
    <row r="243" spans="1:12" s="31" customFormat="1" ht="12.75">
      <c r="A243" s="101">
        <v>7</v>
      </c>
      <c r="B243" s="102" t="s">
        <v>147</v>
      </c>
      <c r="C243" s="109">
        <v>992</v>
      </c>
      <c r="D243" s="104" t="s">
        <v>211</v>
      </c>
      <c r="E243" s="104"/>
      <c r="F243" s="104"/>
      <c r="G243" s="104"/>
      <c r="H243" s="105"/>
      <c r="I243" s="106">
        <v>1000</v>
      </c>
      <c r="J243" s="106">
        <f>I243</f>
        <v>1000</v>
      </c>
      <c r="K243" s="106">
        <f aca="true" t="shared" si="31" ref="K243:K248">K244</f>
        <v>1000</v>
      </c>
      <c r="L243" s="110">
        <f t="shared" si="22"/>
        <v>100</v>
      </c>
    </row>
    <row r="244" spans="1:12" ht="12.75">
      <c r="A244" s="53"/>
      <c r="B244" s="54" t="s">
        <v>148</v>
      </c>
      <c r="C244" s="43">
        <v>992</v>
      </c>
      <c r="D244" s="55" t="s">
        <v>211</v>
      </c>
      <c r="E244" s="55" t="s">
        <v>211</v>
      </c>
      <c r="F244" s="55"/>
      <c r="G244" s="55"/>
      <c r="H244" s="44"/>
      <c r="I244" s="45">
        <v>1000</v>
      </c>
      <c r="J244" s="45">
        <f>I244</f>
        <v>1000</v>
      </c>
      <c r="K244" s="45">
        <f t="shared" si="31"/>
        <v>1000</v>
      </c>
      <c r="L244" s="46">
        <f t="shared" si="22"/>
        <v>100</v>
      </c>
    </row>
    <row r="245" spans="1:12" ht="22.5">
      <c r="A245" s="53"/>
      <c r="B245" s="54" t="s">
        <v>226</v>
      </c>
      <c r="C245" s="43">
        <v>992</v>
      </c>
      <c r="D245" s="55" t="s">
        <v>211</v>
      </c>
      <c r="E245" s="55" t="s">
        <v>211</v>
      </c>
      <c r="F245" s="55" t="s">
        <v>335</v>
      </c>
      <c r="G245" s="55"/>
      <c r="H245" s="44"/>
      <c r="I245" s="45">
        <v>1000</v>
      </c>
      <c r="J245" s="45">
        <f>I245</f>
        <v>1000</v>
      </c>
      <c r="K245" s="45">
        <f t="shared" si="31"/>
        <v>1000</v>
      </c>
      <c r="L245" s="46">
        <f t="shared" si="22"/>
        <v>100</v>
      </c>
    </row>
    <row r="246" spans="1:12" ht="12.75">
      <c r="A246" s="53"/>
      <c r="B246" s="54" t="s">
        <v>365</v>
      </c>
      <c r="C246" s="43">
        <v>992</v>
      </c>
      <c r="D246" s="55" t="s">
        <v>211</v>
      </c>
      <c r="E246" s="55" t="s">
        <v>211</v>
      </c>
      <c r="F246" s="55" t="s">
        <v>336</v>
      </c>
      <c r="G246" s="55"/>
      <c r="H246" s="44"/>
      <c r="I246" s="45">
        <f>I247</f>
        <v>1000</v>
      </c>
      <c r="J246" s="45">
        <f>J247</f>
        <v>1000</v>
      </c>
      <c r="K246" s="45">
        <f t="shared" si="31"/>
        <v>1000</v>
      </c>
      <c r="L246" s="46">
        <f t="shared" si="22"/>
        <v>100</v>
      </c>
    </row>
    <row r="247" spans="1:12" ht="22.5">
      <c r="A247" s="53"/>
      <c r="B247" s="62" t="s">
        <v>338</v>
      </c>
      <c r="C247" s="43">
        <v>992</v>
      </c>
      <c r="D247" s="55" t="s">
        <v>211</v>
      </c>
      <c r="E247" s="55" t="s">
        <v>211</v>
      </c>
      <c r="F247" s="55" t="s">
        <v>337</v>
      </c>
      <c r="G247" s="55"/>
      <c r="H247" s="44"/>
      <c r="I247" s="45">
        <f>I248</f>
        <v>1000</v>
      </c>
      <c r="J247" s="45">
        <f>J248</f>
        <v>1000</v>
      </c>
      <c r="K247" s="45">
        <f t="shared" si="31"/>
        <v>1000</v>
      </c>
      <c r="L247" s="46">
        <f t="shared" si="22"/>
        <v>100</v>
      </c>
    </row>
    <row r="248" spans="1:12" ht="22.5">
      <c r="A248" s="53"/>
      <c r="B248" s="54" t="s">
        <v>149</v>
      </c>
      <c r="C248" s="43">
        <v>992</v>
      </c>
      <c r="D248" s="55" t="s">
        <v>211</v>
      </c>
      <c r="E248" s="55" t="s">
        <v>211</v>
      </c>
      <c r="F248" s="55" t="s">
        <v>339</v>
      </c>
      <c r="G248" s="55"/>
      <c r="H248" s="44"/>
      <c r="I248" s="45">
        <v>1000</v>
      </c>
      <c r="J248" s="45">
        <f aca="true" t="shared" si="32" ref="J248:J253">I248</f>
        <v>1000</v>
      </c>
      <c r="K248" s="45">
        <f t="shared" si="31"/>
        <v>1000</v>
      </c>
      <c r="L248" s="46">
        <f t="shared" si="22"/>
        <v>100</v>
      </c>
    </row>
    <row r="249" spans="1:12" ht="22.5">
      <c r="A249" s="53"/>
      <c r="B249" s="54" t="s">
        <v>279</v>
      </c>
      <c r="C249" s="43">
        <v>992</v>
      </c>
      <c r="D249" s="55" t="s">
        <v>211</v>
      </c>
      <c r="E249" s="55" t="s">
        <v>211</v>
      </c>
      <c r="F249" s="55" t="s">
        <v>339</v>
      </c>
      <c r="G249" s="55" t="s">
        <v>200</v>
      </c>
      <c r="H249" s="44"/>
      <c r="I249" s="45">
        <v>1000</v>
      </c>
      <c r="J249" s="45">
        <f t="shared" si="32"/>
        <v>1000</v>
      </c>
      <c r="K249" s="45">
        <v>1000</v>
      </c>
      <c r="L249" s="46">
        <f t="shared" si="22"/>
        <v>100</v>
      </c>
    </row>
    <row r="250" spans="1:12" ht="22.5" hidden="1">
      <c r="A250" s="53"/>
      <c r="B250" s="54" t="s">
        <v>90</v>
      </c>
      <c r="C250" s="43">
        <v>200</v>
      </c>
      <c r="D250" s="55"/>
      <c r="E250" s="55"/>
      <c r="F250" s="55"/>
      <c r="G250" s="55"/>
      <c r="H250" s="44"/>
      <c r="I250" s="45">
        <v>1000</v>
      </c>
      <c r="J250" s="106">
        <f t="shared" si="32"/>
        <v>1000</v>
      </c>
      <c r="K250" s="45">
        <v>1000</v>
      </c>
      <c r="L250" s="110">
        <f t="shared" si="22"/>
        <v>100</v>
      </c>
    </row>
    <row r="251" spans="1:12" ht="22.5" hidden="1">
      <c r="A251" s="53"/>
      <c r="B251" s="54" t="s">
        <v>91</v>
      </c>
      <c r="C251" s="43">
        <v>200</v>
      </c>
      <c r="D251" s="55"/>
      <c r="E251" s="55"/>
      <c r="F251" s="55"/>
      <c r="G251" s="55"/>
      <c r="H251" s="44"/>
      <c r="I251" s="45">
        <v>1000</v>
      </c>
      <c r="J251" s="106">
        <f t="shared" si="32"/>
        <v>1000</v>
      </c>
      <c r="K251" s="45">
        <v>1000</v>
      </c>
      <c r="L251" s="110">
        <f t="shared" si="22"/>
        <v>100</v>
      </c>
    </row>
    <row r="252" spans="1:12" ht="12.75" hidden="1">
      <c r="A252" s="53"/>
      <c r="B252" s="54" t="s">
        <v>97</v>
      </c>
      <c r="C252" s="43">
        <v>200</v>
      </c>
      <c r="D252" s="55"/>
      <c r="E252" s="55"/>
      <c r="F252" s="55"/>
      <c r="G252" s="55"/>
      <c r="H252" s="44"/>
      <c r="I252" s="45">
        <v>1000</v>
      </c>
      <c r="J252" s="106">
        <f t="shared" si="32"/>
        <v>1000</v>
      </c>
      <c r="K252" s="45">
        <v>1000</v>
      </c>
      <c r="L252" s="110">
        <f t="shared" si="22"/>
        <v>100</v>
      </c>
    </row>
    <row r="253" spans="1:12" ht="12.75" hidden="1">
      <c r="A253" s="53"/>
      <c r="B253" s="54" t="s">
        <v>98</v>
      </c>
      <c r="C253" s="43">
        <v>200</v>
      </c>
      <c r="D253" s="55"/>
      <c r="E253" s="55"/>
      <c r="F253" s="55"/>
      <c r="G253" s="55"/>
      <c r="H253" s="44"/>
      <c r="I253" s="45">
        <v>1000</v>
      </c>
      <c r="J253" s="106">
        <f t="shared" si="32"/>
        <v>1000</v>
      </c>
      <c r="K253" s="45">
        <v>1000</v>
      </c>
      <c r="L253" s="110">
        <f t="shared" si="22"/>
        <v>100</v>
      </c>
    </row>
    <row r="254" spans="1:12" s="31" customFormat="1" ht="12.75">
      <c r="A254" s="101">
        <v>8</v>
      </c>
      <c r="B254" s="102" t="s">
        <v>150</v>
      </c>
      <c r="C254" s="109">
        <v>992</v>
      </c>
      <c r="D254" s="104" t="s">
        <v>212</v>
      </c>
      <c r="E254" s="104"/>
      <c r="F254" s="104"/>
      <c r="G254" s="104"/>
      <c r="H254" s="105"/>
      <c r="I254" s="106">
        <f aca="true" t="shared" si="33" ref="I254:K256">I255</f>
        <v>3754800</v>
      </c>
      <c r="J254" s="106">
        <f t="shared" si="33"/>
        <v>3754800</v>
      </c>
      <c r="K254" s="106">
        <f t="shared" si="33"/>
        <v>1564112.04</v>
      </c>
      <c r="L254" s="110">
        <f t="shared" si="22"/>
        <v>41.65633429210611</v>
      </c>
    </row>
    <row r="255" spans="1:12" ht="12.75">
      <c r="A255" s="53"/>
      <c r="B255" s="54" t="s">
        <v>151</v>
      </c>
      <c r="C255" s="43">
        <v>992</v>
      </c>
      <c r="D255" s="55" t="s">
        <v>212</v>
      </c>
      <c r="E255" s="55" t="s">
        <v>195</v>
      </c>
      <c r="F255" s="55"/>
      <c r="G255" s="55"/>
      <c r="H255" s="44"/>
      <c r="I255" s="45">
        <f>I256</f>
        <v>3754800</v>
      </c>
      <c r="J255" s="45">
        <f t="shared" si="33"/>
        <v>3754800</v>
      </c>
      <c r="K255" s="45">
        <f t="shared" si="33"/>
        <v>1564112.04</v>
      </c>
      <c r="L255" s="46">
        <f t="shared" si="22"/>
        <v>41.65633429210611</v>
      </c>
    </row>
    <row r="256" spans="1:12" ht="22.5">
      <c r="A256" s="53"/>
      <c r="B256" s="54" t="s">
        <v>227</v>
      </c>
      <c r="C256" s="43">
        <v>992</v>
      </c>
      <c r="D256" s="55" t="s">
        <v>212</v>
      </c>
      <c r="E256" s="55" t="s">
        <v>195</v>
      </c>
      <c r="F256" s="55" t="s">
        <v>340</v>
      </c>
      <c r="G256" s="55"/>
      <c r="H256" s="44"/>
      <c r="I256" s="45">
        <f>I257</f>
        <v>3754800</v>
      </c>
      <c r="J256" s="45">
        <f t="shared" si="33"/>
        <v>3754800</v>
      </c>
      <c r="K256" s="45">
        <f t="shared" si="33"/>
        <v>1564112.04</v>
      </c>
      <c r="L256" s="46">
        <f t="shared" si="22"/>
        <v>41.65633429210611</v>
      </c>
    </row>
    <row r="257" spans="1:12" ht="12.75">
      <c r="A257" s="53"/>
      <c r="B257" s="54" t="s">
        <v>365</v>
      </c>
      <c r="C257" s="43">
        <v>992</v>
      </c>
      <c r="D257" s="55" t="s">
        <v>212</v>
      </c>
      <c r="E257" s="55" t="s">
        <v>195</v>
      </c>
      <c r="F257" s="55" t="s">
        <v>341</v>
      </c>
      <c r="G257" s="55"/>
      <c r="H257" s="44"/>
      <c r="I257" s="45">
        <f>I258+I294+I297</f>
        <v>3754800</v>
      </c>
      <c r="J257" s="45">
        <f>J258+J294+J297</f>
        <v>3754800</v>
      </c>
      <c r="K257" s="45">
        <f>K258+K294+K297</f>
        <v>1564112.04</v>
      </c>
      <c r="L257" s="46">
        <f t="shared" si="22"/>
        <v>41.65633429210611</v>
      </c>
    </row>
    <row r="258" spans="1:12" ht="12.75">
      <c r="A258" s="53"/>
      <c r="B258" s="61" t="s">
        <v>343</v>
      </c>
      <c r="C258" s="43">
        <v>992</v>
      </c>
      <c r="D258" s="55" t="s">
        <v>212</v>
      </c>
      <c r="E258" s="55" t="s">
        <v>195</v>
      </c>
      <c r="F258" s="55" t="s">
        <v>342</v>
      </c>
      <c r="G258" s="55"/>
      <c r="H258" s="44"/>
      <c r="I258" s="45">
        <f>I259+I292</f>
        <v>3600400</v>
      </c>
      <c r="J258" s="45">
        <f>J259+J292</f>
        <v>3600400</v>
      </c>
      <c r="K258" s="45">
        <f>K259+K292</f>
        <v>1444712.04</v>
      </c>
      <c r="L258" s="46">
        <f t="shared" si="22"/>
        <v>40.12643150761026</v>
      </c>
    </row>
    <row r="259" spans="1:12" ht="37.5" customHeight="1">
      <c r="A259" s="53"/>
      <c r="B259" s="54" t="s">
        <v>152</v>
      </c>
      <c r="C259" s="43">
        <v>992</v>
      </c>
      <c r="D259" s="55" t="s">
        <v>212</v>
      </c>
      <c r="E259" s="55" t="s">
        <v>195</v>
      </c>
      <c r="F259" s="55" t="s">
        <v>344</v>
      </c>
      <c r="G259" s="55"/>
      <c r="H259" s="44"/>
      <c r="I259" s="45">
        <f>I260+I271+I291</f>
        <v>3341800</v>
      </c>
      <c r="J259" s="45">
        <f>J260+J271+J291</f>
        <v>3341800</v>
      </c>
      <c r="K259" s="45">
        <f>K260+K271+K291</f>
        <v>1444712.04</v>
      </c>
      <c r="L259" s="46">
        <f t="shared" si="22"/>
        <v>43.231553055239694</v>
      </c>
    </row>
    <row r="260" spans="1:12" ht="45">
      <c r="A260" s="53"/>
      <c r="B260" s="54" t="s">
        <v>79</v>
      </c>
      <c r="C260" s="43">
        <v>992</v>
      </c>
      <c r="D260" s="55" t="s">
        <v>212</v>
      </c>
      <c r="E260" s="55" t="s">
        <v>195</v>
      </c>
      <c r="F260" s="55" t="s">
        <v>344</v>
      </c>
      <c r="G260" s="55" t="s">
        <v>199</v>
      </c>
      <c r="H260" s="44"/>
      <c r="I260" s="45">
        <v>2846300</v>
      </c>
      <c r="J260" s="45">
        <f>I260</f>
        <v>2846300</v>
      </c>
      <c r="K260" s="45">
        <v>1208419.89</v>
      </c>
      <c r="L260" s="46">
        <f t="shared" si="22"/>
        <v>42.45581597161227</v>
      </c>
    </row>
    <row r="261" spans="1:12" ht="12.75" hidden="1">
      <c r="A261" s="53"/>
      <c r="B261" s="54" t="s">
        <v>153</v>
      </c>
      <c r="C261" s="43">
        <v>200</v>
      </c>
      <c r="D261" s="55"/>
      <c r="E261" s="55"/>
      <c r="F261" s="55"/>
      <c r="G261" s="55"/>
      <c r="H261" s="44"/>
      <c r="I261" s="45">
        <v>2024500</v>
      </c>
      <c r="J261" s="45">
        <f aca="true" t="shared" si="34" ref="J261:J270">I261</f>
        <v>2024500</v>
      </c>
      <c r="K261" s="45">
        <v>313986.34</v>
      </c>
      <c r="L261" s="46">
        <f t="shared" si="22"/>
        <v>15.509327735243271</v>
      </c>
    </row>
    <row r="262" spans="1:12" ht="12.75" hidden="1">
      <c r="A262" s="53"/>
      <c r="B262" s="54" t="s">
        <v>154</v>
      </c>
      <c r="C262" s="43">
        <v>200</v>
      </c>
      <c r="D262" s="55"/>
      <c r="E262" s="55"/>
      <c r="F262" s="55"/>
      <c r="G262" s="55"/>
      <c r="H262" s="44"/>
      <c r="I262" s="45">
        <v>2009500</v>
      </c>
      <c r="J262" s="45">
        <f t="shared" si="34"/>
        <v>2009500</v>
      </c>
      <c r="K262" s="45">
        <v>313986.34</v>
      </c>
      <c r="L262" s="46">
        <f t="shared" si="22"/>
        <v>15.625097785518788</v>
      </c>
    </row>
    <row r="263" spans="1:12" ht="12.75" hidden="1">
      <c r="A263" s="53"/>
      <c r="B263" s="54" t="s">
        <v>82</v>
      </c>
      <c r="C263" s="43">
        <v>200</v>
      </c>
      <c r="D263" s="55"/>
      <c r="E263" s="55"/>
      <c r="F263" s="55"/>
      <c r="G263" s="55"/>
      <c r="H263" s="44"/>
      <c r="I263" s="45">
        <v>2009500</v>
      </c>
      <c r="J263" s="45">
        <f t="shared" si="34"/>
        <v>2009500</v>
      </c>
      <c r="K263" s="45">
        <v>313986.34</v>
      </c>
      <c r="L263" s="46">
        <f t="shared" si="22"/>
        <v>15.625097785518788</v>
      </c>
    </row>
    <row r="264" spans="1:12" ht="12.75" hidden="1">
      <c r="A264" s="53"/>
      <c r="B264" s="54" t="s">
        <v>83</v>
      </c>
      <c r="C264" s="43">
        <v>200</v>
      </c>
      <c r="D264" s="55"/>
      <c r="E264" s="55"/>
      <c r="F264" s="55"/>
      <c r="G264" s="55"/>
      <c r="H264" s="44"/>
      <c r="I264" s="45">
        <v>2009500</v>
      </c>
      <c r="J264" s="45">
        <f t="shared" si="34"/>
        <v>2009500</v>
      </c>
      <c r="K264" s="45">
        <v>313986.34</v>
      </c>
      <c r="L264" s="46">
        <f t="shared" si="22"/>
        <v>15.625097785518788</v>
      </c>
    </row>
    <row r="265" spans="1:12" ht="12.75" hidden="1">
      <c r="A265" s="53"/>
      <c r="B265" s="54" t="s">
        <v>84</v>
      </c>
      <c r="C265" s="43">
        <v>200</v>
      </c>
      <c r="D265" s="55"/>
      <c r="E265" s="55"/>
      <c r="F265" s="55"/>
      <c r="G265" s="55"/>
      <c r="H265" s="44"/>
      <c r="I265" s="45">
        <v>1543200</v>
      </c>
      <c r="J265" s="45">
        <f t="shared" si="34"/>
        <v>1543200</v>
      </c>
      <c r="K265" s="45">
        <v>257802.04</v>
      </c>
      <c r="L265" s="46">
        <f t="shared" si="22"/>
        <v>16.705679108346295</v>
      </c>
    </row>
    <row r="266" spans="1:12" ht="12.75" hidden="1">
      <c r="A266" s="53"/>
      <c r="B266" s="54" t="s">
        <v>85</v>
      </c>
      <c r="C266" s="43">
        <v>200</v>
      </c>
      <c r="D266" s="55"/>
      <c r="E266" s="55"/>
      <c r="F266" s="55"/>
      <c r="G266" s="55"/>
      <c r="H266" s="44"/>
      <c r="I266" s="45">
        <v>466300</v>
      </c>
      <c r="J266" s="45">
        <f t="shared" si="34"/>
        <v>466300</v>
      </c>
      <c r="K266" s="45">
        <v>56184.3</v>
      </c>
      <c r="L266" s="46">
        <f t="shared" si="22"/>
        <v>12.048959897061978</v>
      </c>
    </row>
    <row r="267" spans="1:12" ht="22.5" hidden="1">
      <c r="A267" s="53"/>
      <c r="B267" s="54" t="s">
        <v>155</v>
      </c>
      <c r="C267" s="43">
        <v>200</v>
      </c>
      <c r="D267" s="55"/>
      <c r="E267" s="55"/>
      <c r="F267" s="55"/>
      <c r="G267" s="55"/>
      <c r="H267" s="44"/>
      <c r="I267" s="45">
        <v>15000</v>
      </c>
      <c r="J267" s="45">
        <f t="shared" si="34"/>
        <v>15000</v>
      </c>
      <c r="K267" s="45" t="s">
        <v>88</v>
      </c>
      <c r="L267" s="46" t="e">
        <f t="shared" si="22"/>
        <v>#VALUE!</v>
      </c>
    </row>
    <row r="268" spans="1:12" ht="12.75" hidden="1">
      <c r="A268" s="53"/>
      <c r="B268" s="54" t="s">
        <v>82</v>
      </c>
      <c r="C268" s="43">
        <v>200</v>
      </c>
      <c r="D268" s="55"/>
      <c r="E268" s="55"/>
      <c r="F268" s="55"/>
      <c r="G268" s="55"/>
      <c r="H268" s="44"/>
      <c r="I268" s="45">
        <v>15000</v>
      </c>
      <c r="J268" s="45">
        <f t="shared" si="34"/>
        <v>15000</v>
      </c>
      <c r="K268" s="45" t="s">
        <v>88</v>
      </c>
      <c r="L268" s="46" t="e">
        <f t="shared" si="22"/>
        <v>#VALUE!</v>
      </c>
    </row>
    <row r="269" spans="1:12" ht="12.75" hidden="1">
      <c r="A269" s="53"/>
      <c r="B269" s="54" t="s">
        <v>83</v>
      </c>
      <c r="C269" s="43">
        <v>200</v>
      </c>
      <c r="D269" s="55"/>
      <c r="E269" s="55"/>
      <c r="F269" s="55"/>
      <c r="G269" s="55"/>
      <c r="H269" s="44"/>
      <c r="I269" s="45">
        <v>15000</v>
      </c>
      <c r="J269" s="45">
        <f t="shared" si="34"/>
        <v>15000</v>
      </c>
      <c r="K269" s="45" t="s">
        <v>88</v>
      </c>
      <c r="L269" s="46" t="e">
        <f t="shared" si="22"/>
        <v>#VALUE!</v>
      </c>
    </row>
    <row r="270" spans="1:12" ht="12.75" hidden="1">
      <c r="A270" s="53"/>
      <c r="B270" s="54" t="s">
        <v>89</v>
      </c>
      <c r="C270" s="43">
        <v>200</v>
      </c>
      <c r="D270" s="55"/>
      <c r="E270" s="55"/>
      <c r="F270" s="55"/>
      <c r="G270" s="55"/>
      <c r="H270" s="44"/>
      <c r="I270" s="45">
        <v>15000</v>
      </c>
      <c r="J270" s="45">
        <f t="shared" si="34"/>
        <v>15000</v>
      </c>
      <c r="K270" s="45" t="s">
        <v>88</v>
      </c>
      <c r="L270" s="46" t="e">
        <f t="shared" si="22"/>
        <v>#VALUE!</v>
      </c>
    </row>
    <row r="271" spans="1:12" ht="22.5">
      <c r="A271" s="53"/>
      <c r="B271" s="54" t="s">
        <v>279</v>
      </c>
      <c r="C271" s="43">
        <v>992</v>
      </c>
      <c r="D271" s="55" t="s">
        <v>212</v>
      </c>
      <c r="E271" s="55" t="s">
        <v>195</v>
      </c>
      <c r="F271" s="55" t="s">
        <v>344</v>
      </c>
      <c r="G271" s="55" t="s">
        <v>200</v>
      </c>
      <c r="H271" s="44"/>
      <c r="I271" s="45">
        <v>455500</v>
      </c>
      <c r="J271" s="45">
        <v>455500</v>
      </c>
      <c r="K271" s="45">
        <v>228437.58</v>
      </c>
      <c r="L271" s="46">
        <f t="shared" si="22"/>
        <v>50.150950603732156</v>
      </c>
    </row>
    <row r="272" spans="1:12" ht="22.5" hidden="1">
      <c r="A272" s="53"/>
      <c r="B272" s="54" t="s">
        <v>90</v>
      </c>
      <c r="C272" s="43">
        <v>200</v>
      </c>
      <c r="D272" s="55"/>
      <c r="E272" s="55"/>
      <c r="F272" s="55"/>
      <c r="G272" s="55"/>
      <c r="H272" s="44"/>
      <c r="I272" s="45">
        <v>301944.22</v>
      </c>
      <c r="J272" s="45">
        <f>I272</f>
        <v>301944.22</v>
      </c>
      <c r="K272" s="45">
        <v>98450.62</v>
      </c>
      <c r="L272" s="46">
        <f t="shared" si="22"/>
        <v>32.6055653590587</v>
      </c>
    </row>
    <row r="273" spans="1:12" ht="22.5" hidden="1">
      <c r="A273" s="53"/>
      <c r="B273" s="54" t="s">
        <v>126</v>
      </c>
      <c r="C273" s="43">
        <v>200</v>
      </c>
      <c r="D273" s="55"/>
      <c r="E273" s="55"/>
      <c r="F273" s="55"/>
      <c r="G273" s="55"/>
      <c r="H273" s="44"/>
      <c r="I273" s="45">
        <v>74000</v>
      </c>
      <c r="J273" s="45">
        <f>I273</f>
        <v>74000</v>
      </c>
      <c r="K273" s="45">
        <v>3031.56</v>
      </c>
      <c r="L273" s="46">
        <f t="shared" si="22"/>
        <v>4.096702702702703</v>
      </c>
    </row>
    <row r="274" spans="1:12" ht="12.75" hidden="1">
      <c r="A274" s="53"/>
      <c r="B274" s="54" t="s">
        <v>82</v>
      </c>
      <c r="C274" s="43">
        <v>200</v>
      </c>
      <c r="D274" s="55"/>
      <c r="E274" s="55"/>
      <c r="F274" s="55"/>
      <c r="G274" s="55"/>
      <c r="H274" s="44"/>
      <c r="I274" s="45">
        <v>49000</v>
      </c>
      <c r="J274" s="45">
        <f>I274</f>
        <v>49000</v>
      </c>
      <c r="K274" s="45">
        <v>3031.56</v>
      </c>
      <c r="L274" s="46">
        <f t="shared" si="22"/>
        <v>6.186857142857143</v>
      </c>
    </row>
    <row r="275" spans="1:12" ht="12.75" hidden="1">
      <c r="A275" s="53"/>
      <c r="B275" s="54" t="s">
        <v>92</v>
      </c>
      <c r="C275" s="43">
        <v>200</v>
      </c>
      <c r="D275" s="55"/>
      <c r="E275" s="55"/>
      <c r="F275" s="55"/>
      <c r="G275" s="55"/>
      <c r="H275" s="44"/>
      <c r="I275" s="45">
        <v>49000</v>
      </c>
      <c r="J275" s="45">
        <f aca="true" t="shared" si="35" ref="J275:J306">I275</f>
        <v>49000</v>
      </c>
      <c r="K275" s="45">
        <v>3031.56</v>
      </c>
      <c r="L275" s="46">
        <f aca="true" t="shared" si="36" ref="L275:L306">(K275/J275)*100</f>
        <v>6.186857142857143</v>
      </c>
    </row>
    <row r="276" spans="1:12" ht="12.75" hidden="1">
      <c r="A276" s="53"/>
      <c r="B276" s="54" t="s">
        <v>127</v>
      </c>
      <c r="C276" s="43">
        <v>200</v>
      </c>
      <c r="D276" s="55"/>
      <c r="E276" s="55"/>
      <c r="F276" s="55"/>
      <c r="G276" s="55"/>
      <c r="H276" s="44"/>
      <c r="I276" s="45">
        <v>41000</v>
      </c>
      <c r="J276" s="45">
        <f t="shared" si="35"/>
        <v>41000</v>
      </c>
      <c r="K276" s="45">
        <v>3031.56</v>
      </c>
      <c r="L276" s="46">
        <f t="shared" si="36"/>
        <v>7.394048780487806</v>
      </c>
    </row>
    <row r="277" spans="1:12" ht="12.75" hidden="1">
      <c r="A277" s="53"/>
      <c r="B277" s="54" t="s">
        <v>95</v>
      </c>
      <c r="C277" s="43">
        <v>200</v>
      </c>
      <c r="D277" s="55"/>
      <c r="E277" s="55"/>
      <c r="F277" s="55"/>
      <c r="G277" s="55"/>
      <c r="H277" s="44"/>
      <c r="I277" s="45">
        <v>2000</v>
      </c>
      <c r="J277" s="45">
        <f t="shared" si="35"/>
        <v>2000</v>
      </c>
      <c r="K277" s="45" t="s">
        <v>88</v>
      </c>
      <c r="L277" s="46" t="e">
        <f t="shared" si="36"/>
        <v>#VALUE!</v>
      </c>
    </row>
    <row r="278" spans="1:12" ht="12.75" hidden="1">
      <c r="A278" s="53"/>
      <c r="B278" s="54" t="s">
        <v>96</v>
      </c>
      <c r="C278" s="43">
        <v>200</v>
      </c>
      <c r="D278" s="55"/>
      <c r="E278" s="55"/>
      <c r="F278" s="55"/>
      <c r="G278" s="55"/>
      <c r="H278" s="44"/>
      <c r="I278" s="45">
        <v>6000</v>
      </c>
      <c r="J278" s="45">
        <f t="shared" si="35"/>
        <v>6000</v>
      </c>
      <c r="K278" s="45" t="s">
        <v>88</v>
      </c>
      <c r="L278" s="46" t="e">
        <f t="shared" si="36"/>
        <v>#VALUE!</v>
      </c>
    </row>
    <row r="279" spans="1:12" ht="12.75" hidden="1">
      <c r="A279" s="53"/>
      <c r="B279" s="54" t="s">
        <v>97</v>
      </c>
      <c r="C279" s="43">
        <v>200</v>
      </c>
      <c r="D279" s="55"/>
      <c r="E279" s="55"/>
      <c r="F279" s="55"/>
      <c r="G279" s="55"/>
      <c r="H279" s="44"/>
      <c r="I279" s="45">
        <v>25000</v>
      </c>
      <c r="J279" s="45">
        <f t="shared" si="35"/>
        <v>25000</v>
      </c>
      <c r="K279" s="45" t="s">
        <v>88</v>
      </c>
      <c r="L279" s="46" t="e">
        <f t="shared" si="36"/>
        <v>#VALUE!</v>
      </c>
    </row>
    <row r="280" spans="1:12" ht="12.75" hidden="1">
      <c r="A280" s="53"/>
      <c r="B280" s="54" t="s">
        <v>135</v>
      </c>
      <c r="C280" s="43">
        <v>200</v>
      </c>
      <c r="D280" s="55"/>
      <c r="E280" s="55"/>
      <c r="F280" s="55"/>
      <c r="G280" s="55"/>
      <c r="H280" s="44"/>
      <c r="I280" s="45">
        <v>25000</v>
      </c>
      <c r="J280" s="45">
        <f t="shared" si="35"/>
        <v>25000</v>
      </c>
      <c r="K280" s="45" t="s">
        <v>88</v>
      </c>
      <c r="L280" s="46" t="e">
        <f t="shared" si="36"/>
        <v>#VALUE!</v>
      </c>
    </row>
    <row r="281" spans="1:12" ht="22.5" hidden="1">
      <c r="A281" s="53"/>
      <c r="B281" s="54" t="s">
        <v>91</v>
      </c>
      <c r="C281" s="43">
        <v>200</v>
      </c>
      <c r="D281" s="55"/>
      <c r="E281" s="55"/>
      <c r="F281" s="55"/>
      <c r="G281" s="55"/>
      <c r="H281" s="44"/>
      <c r="I281" s="45">
        <v>227944.22</v>
      </c>
      <c r="J281" s="45">
        <f t="shared" si="35"/>
        <v>227944.22</v>
      </c>
      <c r="K281" s="45">
        <v>95419.06</v>
      </c>
      <c r="L281" s="46">
        <f t="shared" si="36"/>
        <v>41.860706097307485</v>
      </c>
    </row>
    <row r="282" spans="1:12" ht="12.75" hidden="1">
      <c r="A282" s="53"/>
      <c r="B282" s="54" t="s">
        <v>82</v>
      </c>
      <c r="C282" s="43">
        <v>200</v>
      </c>
      <c r="D282" s="55"/>
      <c r="E282" s="55"/>
      <c r="F282" s="55"/>
      <c r="G282" s="55"/>
      <c r="H282" s="44"/>
      <c r="I282" s="45">
        <v>195148.52</v>
      </c>
      <c r="J282" s="45">
        <f t="shared" si="35"/>
        <v>195148.52</v>
      </c>
      <c r="K282" s="45">
        <v>95419.06</v>
      </c>
      <c r="L282" s="46">
        <f t="shared" si="36"/>
        <v>48.89561037921272</v>
      </c>
    </row>
    <row r="283" spans="1:12" ht="12.75" hidden="1">
      <c r="A283" s="53"/>
      <c r="B283" s="54" t="s">
        <v>92</v>
      </c>
      <c r="C283" s="43">
        <v>200</v>
      </c>
      <c r="D283" s="55"/>
      <c r="E283" s="55"/>
      <c r="F283" s="55"/>
      <c r="G283" s="55"/>
      <c r="H283" s="44"/>
      <c r="I283" s="45">
        <v>195148.52</v>
      </c>
      <c r="J283" s="45">
        <f t="shared" si="35"/>
        <v>195148.52</v>
      </c>
      <c r="K283" s="45">
        <v>95419.06</v>
      </c>
      <c r="L283" s="46">
        <f t="shared" si="36"/>
        <v>48.89561037921272</v>
      </c>
    </row>
    <row r="284" spans="1:12" ht="12.75" hidden="1">
      <c r="A284" s="53"/>
      <c r="B284" s="54" t="s">
        <v>93</v>
      </c>
      <c r="C284" s="43">
        <v>200</v>
      </c>
      <c r="D284" s="55"/>
      <c r="E284" s="55"/>
      <c r="F284" s="55"/>
      <c r="G284" s="55"/>
      <c r="H284" s="44"/>
      <c r="I284" s="45">
        <v>2000</v>
      </c>
      <c r="J284" s="45">
        <f t="shared" si="35"/>
        <v>2000</v>
      </c>
      <c r="K284" s="45" t="s">
        <v>88</v>
      </c>
      <c r="L284" s="46" t="e">
        <f t="shared" si="36"/>
        <v>#VALUE!</v>
      </c>
    </row>
    <row r="285" spans="1:12" ht="12.75" hidden="1">
      <c r="A285" s="53"/>
      <c r="B285" s="54" t="s">
        <v>94</v>
      </c>
      <c r="C285" s="43">
        <v>200</v>
      </c>
      <c r="D285" s="55"/>
      <c r="E285" s="55"/>
      <c r="F285" s="55"/>
      <c r="G285" s="55"/>
      <c r="H285" s="44"/>
      <c r="I285" s="45">
        <v>120944.22</v>
      </c>
      <c r="J285" s="45">
        <f t="shared" si="35"/>
        <v>120944.22</v>
      </c>
      <c r="K285" s="45">
        <v>89972.14</v>
      </c>
      <c r="L285" s="46">
        <f t="shared" si="36"/>
        <v>74.3914343322897</v>
      </c>
    </row>
    <row r="286" spans="1:12" ht="12.75" hidden="1">
      <c r="A286" s="53"/>
      <c r="B286" s="54" t="s">
        <v>95</v>
      </c>
      <c r="C286" s="43">
        <v>200</v>
      </c>
      <c r="D286" s="55"/>
      <c r="E286" s="55"/>
      <c r="F286" s="55"/>
      <c r="G286" s="55"/>
      <c r="H286" s="44"/>
      <c r="I286" s="45">
        <v>63500</v>
      </c>
      <c r="J286" s="45">
        <f t="shared" si="35"/>
        <v>63500</v>
      </c>
      <c r="K286" s="45">
        <v>3242.62</v>
      </c>
      <c r="L286" s="46">
        <f t="shared" si="36"/>
        <v>5.106488188976377</v>
      </c>
    </row>
    <row r="287" spans="1:12" ht="12.75" hidden="1">
      <c r="A287" s="53"/>
      <c r="B287" s="54" t="s">
        <v>96</v>
      </c>
      <c r="C287" s="43">
        <v>200</v>
      </c>
      <c r="D287" s="55"/>
      <c r="E287" s="55"/>
      <c r="F287" s="55"/>
      <c r="G287" s="55"/>
      <c r="H287" s="44"/>
      <c r="I287" s="45">
        <v>8704.3</v>
      </c>
      <c r="J287" s="45">
        <f t="shared" si="35"/>
        <v>8704.3</v>
      </c>
      <c r="K287" s="45">
        <v>2204.3</v>
      </c>
      <c r="L287" s="46">
        <f t="shared" si="36"/>
        <v>25.324265018439167</v>
      </c>
    </row>
    <row r="288" spans="1:12" ht="12.75" hidden="1">
      <c r="A288" s="53"/>
      <c r="B288" s="54" t="s">
        <v>97</v>
      </c>
      <c r="C288" s="43">
        <v>200</v>
      </c>
      <c r="D288" s="55"/>
      <c r="E288" s="55"/>
      <c r="F288" s="55"/>
      <c r="G288" s="55"/>
      <c r="H288" s="44"/>
      <c r="I288" s="45">
        <v>32795.7</v>
      </c>
      <c r="J288" s="45">
        <f t="shared" si="35"/>
        <v>32795.7</v>
      </c>
      <c r="K288" s="45" t="s">
        <v>88</v>
      </c>
      <c r="L288" s="46" t="e">
        <f t="shared" si="36"/>
        <v>#VALUE!</v>
      </c>
    </row>
    <row r="289" spans="1:12" ht="12.75" hidden="1">
      <c r="A289" s="53"/>
      <c r="B289" s="54" t="s">
        <v>135</v>
      </c>
      <c r="C289" s="43">
        <v>200</v>
      </c>
      <c r="D289" s="55"/>
      <c r="E289" s="55"/>
      <c r="F289" s="55"/>
      <c r="G289" s="55"/>
      <c r="H289" s="44"/>
      <c r="I289" s="45">
        <v>7000</v>
      </c>
      <c r="J289" s="45">
        <f t="shared" si="35"/>
        <v>7000</v>
      </c>
      <c r="K289" s="45" t="s">
        <v>88</v>
      </c>
      <c r="L289" s="46" t="e">
        <f t="shared" si="36"/>
        <v>#VALUE!</v>
      </c>
    </row>
    <row r="290" spans="1:12" ht="12.75" hidden="1">
      <c r="A290" s="53"/>
      <c r="B290" s="54" t="s">
        <v>98</v>
      </c>
      <c r="C290" s="43">
        <v>200</v>
      </c>
      <c r="D290" s="55"/>
      <c r="E290" s="55"/>
      <c r="F290" s="55"/>
      <c r="G290" s="55"/>
      <c r="H290" s="44"/>
      <c r="I290" s="45">
        <v>25795.7</v>
      </c>
      <c r="J290" s="45">
        <f t="shared" si="35"/>
        <v>25795.7</v>
      </c>
      <c r="K290" s="45" t="s">
        <v>88</v>
      </c>
      <c r="L290" s="46" t="e">
        <f t="shared" si="36"/>
        <v>#VALUE!</v>
      </c>
    </row>
    <row r="291" spans="1:12" ht="12.75">
      <c r="A291" s="53"/>
      <c r="B291" s="54" t="s">
        <v>99</v>
      </c>
      <c r="C291" s="43">
        <v>992</v>
      </c>
      <c r="D291" s="55" t="s">
        <v>212</v>
      </c>
      <c r="E291" s="55" t="s">
        <v>195</v>
      </c>
      <c r="F291" s="55" t="s">
        <v>344</v>
      </c>
      <c r="G291" s="55" t="s">
        <v>201</v>
      </c>
      <c r="H291" s="44"/>
      <c r="I291" s="45">
        <v>40000</v>
      </c>
      <c r="J291" s="45">
        <v>40000</v>
      </c>
      <c r="K291" s="45">
        <v>7854.57</v>
      </c>
      <c r="L291" s="46">
        <f t="shared" si="36"/>
        <v>19.636425</v>
      </c>
    </row>
    <row r="292" spans="1:12" ht="22.5">
      <c r="A292" s="53"/>
      <c r="B292" s="61" t="s">
        <v>346</v>
      </c>
      <c r="C292" s="43">
        <v>992</v>
      </c>
      <c r="D292" s="55" t="s">
        <v>212</v>
      </c>
      <c r="E292" s="55" t="s">
        <v>195</v>
      </c>
      <c r="F292" s="55" t="s">
        <v>345</v>
      </c>
      <c r="G292" s="55"/>
      <c r="H292" s="44"/>
      <c r="I292" s="45">
        <f>I293</f>
        <v>258600</v>
      </c>
      <c r="J292" s="45">
        <f>J293</f>
        <v>258600</v>
      </c>
      <c r="K292" s="45">
        <f>K293</f>
        <v>0</v>
      </c>
      <c r="L292" s="46">
        <f t="shared" si="36"/>
        <v>0</v>
      </c>
    </row>
    <row r="293" spans="1:12" ht="22.5">
      <c r="A293" s="53"/>
      <c r="B293" s="54" t="s">
        <v>279</v>
      </c>
      <c r="C293" s="43">
        <v>992</v>
      </c>
      <c r="D293" s="55" t="s">
        <v>212</v>
      </c>
      <c r="E293" s="55" t="s">
        <v>195</v>
      </c>
      <c r="F293" s="55" t="s">
        <v>345</v>
      </c>
      <c r="G293" s="55" t="s">
        <v>200</v>
      </c>
      <c r="H293" s="44"/>
      <c r="I293" s="45">
        <v>258600</v>
      </c>
      <c r="J293" s="45">
        <v>258600</v>
      </c>
      <c r="K293" s="45">
        <v>0</v>
      </c>
      <c r="L293" s="46">
        <f t="shared" si="36"/>
        <v>0</v>
      </c>
    </row>
    <row r="294" spans="1:12" ht="22.5">
      <c r="A294" s="53"/>
      <c r="B294" s="63" t="s">
        <v>348</v>
      </c>
      <c r="C294" s="43">
        <v>992</v>
      </c>
      <c r="D294" s="55" t="s">
        <v>212</v>
      </c>
      <c r="E294" s="55" t="s">
        <v>195</v>
      </c>
      <c r="F294" s="55" t="s">
        <v>347</v>
      </c>
      <c r="G294" s="55"/>
      <c r="H294" s="44"/>
      <c r="I294" s="45">
        <f aca="true" t="shared" si="37" ref="I294:K295">I295</f>
        <v>104400</v>
      </c>
      <c r="J294" s="45">
        <f t="shared" si="37"/>
        <v>104400</v>
      </c>
      <c r="K294" s="45">
        <f t="shared" si="37"/>
        <v>94400</v>
      </c>
      <c r="L294" s="46">
        <f t="shared" si="36"/>
        <v>90.42145593869732</v>
      </c>
    </row>
    <row r="295" spans="1:12" ht="22.5">
      <c r="A295" s="53"/>
      <c r="B295" s="54" t="s">
        <v>156</v>
      </c>
      <c r="C295" s="43">
        <v>992</v>
      </c>
      <c r="D295" s="55" t="s">
        <v>212</v>
      </c>
      <c r="E295" s="55" t="s">
        <v>195</v>
      </c>
      <c r="F295" s="55" t="s">
        <v>349</v>
      </c>
      <c r="G295" s="55"/>
      <c r="H295" s="44"/>
      <c r="I295" s="45">
        <f t="shared" si="37"/>
        <v>104400</v>
      </c>
      <c r="J295" s="45">
        <f t="shared" si="37"/>
        <v>104400</v>
      </c>
      <c r="K295" s="45">
        <f t="shared" si="37"/>
        <v>94400</v>
      </c>
      <c r="L295" s="46">
        <f t="shared" si="36"/>
        <v>90.42145593869732</v>
      </c>
    </row>
    <row r="296" spans="1:12" ht="22.5">
      <c r="A296" s="53"/>
      <c r="B296" s="54" t="s">
        <v>279</v>
      </c>
      <c r="C296" s="43">
        <v>992</v>
      </c>
      <c r="D296" s="55" t="s">
        <v>212</v>
      </c>
      <c r="E296" s="55" t="s">
        <v>195</v>
      </c>
      <c r="F296" s="55" t="s">
        <v>349</v>
      </c>
      <c r="G296" s="55" t="s">
        <v>200</v>
      </c>
      <c r="H296" s="44"/>
      <c r="I296" s="45">
        <v>104400</v>
      </c>
      <c r="J296" s="45">
        <f t="shared" si="35"/>
        <v>104400</v>
      </c>
      <c r="K296" s="45">
        <v>94400</v>
      </c>
      <c r="L296" s="46">
        <f t="shared" si="36"/>
        <v>90.42145593869732</v>
      </c>
    </row>
    <row r="297" spans="1:12" ht="22.5">
      <c r="A297" s="53"/>
      <c r="B297" s="61" t="s">
        <v>257</v>
      </c>
      <c r="C297" s="43">
        <v>992</v>
      </c>
      <c r="D297" s="55" t="s">
        <v>212</v>
      </c>
      <c r="E297" s="55" t="s">
        <v>195</v>
      </c>
      <c r="F297" s="55" t="s">
        <v>350</v>
      </c>
      <c r="G297" s="55"/>
      <c r="H297" s="44"/>
      <c r="I297" s="45">
        <f aca="true" t="shared" si="38" ref="I297:K298">I298</f>
        <v>50000</v>
      </c>
      <c r="J297" s="45">
        <f t="shared" si="38"/>
        <v>50000</v>
      </c>
      <c r="K297" s="45">
        <f t="shared" si="38"/>
        <v>25000</v>
      </c>
      <c r="L297" s="46">
        <f t="shared" si="36"/>
        <v>50</v>
      </c>
    </row>
    <row r="298" spans="1:12" ht="33.75">
      <c r="A298" s="53"/>
      <c r="B298" s="62" t="s">
        <v>360</v>
      </c>
      <c r="C298" s="43">
        <v>992</v>
      </c>
      <c r="D298" s="55" t="s">
        <v>212</v>
      </c>
      <c r="E298" s="55" t="s">
        <v>195</v>
      </c>
      <c r="F298" s="55" t="s">
        <v>351</v>
      </c>
      <c r="G298" s="55"/>
      <c r="H298" s="44"/>
      <c r="I298" s="45">
        <f t="shared" si="38"/>
        <v>50000</v>
      </c>
      <c r="J298" s="45">
        <f t="shared" si="38"/>
        <v>50000</v>
      </c>
      <c r="K298" s="45">
        <f t="shared" si="38"/>
        <v>25000</v>
      </c>
      <c r="L298" s="46">
        <f t="shared" si="36"/>
        <v>50</v>
      </c>
    </row>
    <row r="299" spans="1:12" ht="12.75">
      <c r="A299" s="53"/>
      <c r="B299" s="54" t="s">
        <v>109</v>
      </c>
      <c r="C299" s="43">
        <v>992</v>
      </c>
      <c r="D299" s="55" t="s">
        <v>212</v>
      </c>
      <c r="E299" s="55" t="s">
        <v>195</v>
      </c>
      <c r="F299" s="55" t="s">
        <v>351</v>
      </c>
      <c r="G299" s="55" t="s">
        <v>204</v>
      </c>
      <c r="H299" s="44"/>
      <c r="I299" s="45">
        <v>50000</v>
      </c>
      <c r="J299" s="45">
        <f t="shared" si="35"/>
        <v>50000</v>
      </c>
      <c r="K299" s="45">
        <v>25000</v>
      </c>
      <c r="L299" s="46">
        <f t="shared" si="36"/>
        <v>50</v>
      </c>
    </row>
    <row r="300" spans="1:12" ht="12.75" hidden="1">
      <c r="A300" s="53"/>
      <c r="B300" s="54" t="s">
        <v>110</v>
      </c>
      <c r="C300" s="43">
        <v>200</v>
      </c>
      <c r="D300" s="55"/>
      <c r="E300" s="55"/>
      <c r="F300" s="55"/>
      <c r="G300" s="55"/>
      <c r="H300" s="44"/>
      <c r="I300" s="45">
        <v>40000</v>
      </c>
      <c r="J300" s="45">
        <f t="shared" si="35"/>
        <v>40000</v>
      </c>
      <c r="K300" s="45" t="s">
        <v>88</v>
      </c>
      <c r="L300" s="46" t="e">
        <f t="shared" si="36"/>
        <v>#VALUE!</v>
      </c>
    </row>
    <row r="301" spans="1:12" ht="12.75" hidden="1">
      <c r="A301" s="53"/>
      <c r="B301" s="54" t="s">
        <v>82</v>
      </c>
      <c r="C301" s="43">
        <v>200</v>
      </c>
      <c r="D301" s="55"/>
      <c r="E301" s="55"/>
      <c r="F301" s="55"/>
      <c r="G301" s="55"/>
      <c r="H301" s="44"/>
      <c r="I301" s="45">
        <v>40000</v>
      </c>
      <c r="J301" s="45">
        <f t="shared" si="35"/>
        <v>40000</v>
      </c>
      <c r="K301" s="45" t="s">
        <v>88</v>
      </c>
      <c r="L301" s="46" t="e">
        <f t="shared" si="36"/>
        <v>#VALUE!</v>
      </c>
    </row>
    <row r="302" spans="1:12" ht="12.75" hidden="1">
      <c r="A302" s="53"/>
      <c r="B302" s="54" t="s">
        <v>113</v>
      </c>
      <c r="C302" s="43">
        <v>200</v>
      </c>
      <c r="D302" s="55"/>
      <c r="E302" s="55"/>
      <c r="F302" s="55"/>
      <c r="G302" s="55"/>
      <c r="H302" s="44"/>
      <c r="I302" s="45">
        <v>40000</v>
      </c>
      <c r="J302" s="45">
        <f t="shared" si="35"/>
        <v>40000</v>
      </c>
      <c r="K302" s="45" t="s">
        <v>88</v>
      </c>
      <c r="L302" s="46" t="e">
        <f t="shared" si="36"/>
        <v>#VALUE!</v>
      </c>
    </row>
    <row r="303" spans="1:12" ht="22.5" hidden="1">
      <c r="A303" s="53"/>
      <c r="B303" s="54" t="s">
        <v>115</v>
      </c>
      <c r="C303" s="43">
        <v>200</v>
      </c>
      <c r="D303" s="55"/>
      <c r="E303" s="55"/>
      <c r="F303" s="55"/>
      <c r="G303" s="55"/>
      <c r="H303" s="44"/>
      <c r="I303" s="45">
        <v>40000</v>
      </c>
      <c r="J303" s="45">
        <f t="shared" si="35"/>
        <v>40000</v>
      </c>
      <c r="K303" s="45" t="s">
        <v>88</v>
      </c>
      <c r="L303" s="46" t="e">
        <f t="shared" si="36"/>
        <v>#VALUE!</v>
      </c>
    </row>
    <row r="304" spans="1:12" ht="22.5" hidden="1">
      <c r="A304" s="53"/>
      <c r="B304" s="54" t="s">
        <v>90</v>
      </c>
      <c r="C304" s="43">
        <v>200</v>
      </c>
      <c r="D304" s="55"/>
      <c r="E304" s="55"/>
      <c r="F304" s="55"/>
      <c r="G304" s="55"/>
      <c r="H304" s="44"/>
      <c r="I304" s="45">
        <v>149178.29</v>
      </c>
      <c r="J304" s="106">
        <f t="shared" si="35"/>
        <v>149178.29</v>
      </c>
      <c r="K304" s="45">
        <v>29539.75</v>
      </c>
      <c r="L304" s="110">
        <f t="shared" si="36"/>
        <v>19.801641378246124</v>
      </c>
    </row>
    <row r="305" spans="1:12" ht="22.5" hidden="1">
      <c r="A305" s="53"/>
      <c r="B305" s="54" t="s">
        <v>126</v>
      </c>
      <c r="C305" s="43">
        <v>200</v>
      </c>
      <c r="D305" s="55"/>
      <c r="E305" s="55"/>
      <c r="F305" s="55"/>
      <c r="G305" s="55"/>
      <c r="H305" s="44"/>
      <c r="I305" s="45">
        <v>44629</v>
      </c>
      <c r="J305" s="106">
        <f t="shared" si="35"/>
        <v>44629</v>
      </c>
      <c r="K305" s="45">
        <v>5965.4</v>
      </c>
      <c r="L305" s="110">
        <f t="shared" si="36"/>
        <v>13.366645006610051</v>
      </c>
    </row>
    <row r="306" spans="1:12" ht="12.75" hidden="1">
      <c r="A306" s="53"/>
      <c r="B306" s="54" t="s">
        <v>82</v>
      </c>
      <c r="C306" s="43">
        <v>200</v>
      </c>
      <c r="D306" s="55"/>
      <c r="E306" s="55"/>
      <c r="F306" s="55"/>
      <c r="G306" s="55"/>
      <c r="H306" s="44"/>
      <c r="I306" s="45">
        <v>44629</v>
      </c>
      <c r="J306" s="106">
        <f t="shared" si="35"/>
        <v>44629</v>
      </c>
      <c r="K306" s="45">
        <v>5965.4</v>
      </c>
      <c r="L306" s="110">
        <f t="shared" si="36"/>
        <v>13.366645006610051</v>
      </c>
    </row>
    <row r="307" spans="1:12" ht="12.75" hidden="1">
      <c r="A307" s="53"/>
      <c r="B307" s="54" t="s">
        <v>92</v>
      </c>
      <c r="C307" s="43">
        <v>200</v>
      </c>
      <c r="D307" s="55"/>
      <c r="E307" s="55"/>
      <c r="F307" s="55"/>
      <c r="G307" s="55"/>
      <c r="H307" s="44"/>
      <c r="I307" s="45">
        <v>44629</v>
      </c>
      <c r="J307" s="106">
        <f aca="true" t="shared" si="39" ref="J307:J331">I307</f>
        <v>44629</v>
      </c>
      <c r="K307" s="45">
        <v>5965.4</v>
      </c>
      <c r="L307" s="110">
        <f aca="true" t="shared" si="40" ref="L307:L332">(K307/J307)*100</f>
        <v>13.366645006610051</v>
      </c>
    </row>
    <row r="308" spans="1:12" ht="12.75" hidden="1">
      <c r="A308" s="53"/>
      <c r="B308" s="54" t="s">
        <v>127</v>
      </c>
      <c r="C308" s="43">
        <v>200</v>
      </c>
      <c r="D308" s="55"/>
      <c r="E308" s="55"/>
      <c r="F308" s="55"/>
      <c r="G308" s="55"/>
      <c r="H308" s="44"/>
      <c r="I308" s="45">
        <v>35000</v>
      </c>
      <c r="J308" s="106">
        <f t="shared" si="39"/>
        <v>35000</v>
      </c>
      <c r="K308" s="45">
        <v>5965.4</v>
      </c>
      <c r="L308" s="110">
        <f t="shared" si="40"/>
        <v>17.043999999999997</v>
      </c>
    </row>
    <row r="309" spans="1:12" ht="12.75" hidden="1">
      <c r="A309" s="53"/>
      <c r="B309" s="54" t="s">
        <v>95</v>
      </c>
      <c r="C309" s="43">
        <v>200</v>
      </c>
      <c r="D309" s="55"/>
      <c r="E309" s="55"/>
      <c r="F309" s="55"/>
      <c r="G309" s="55"/>
      <c r="H309" s="44"/>
      <c r="I309" s="45">
        <v>5000</v>
      </c>
      <c r="J309" s="106">
        <f t="shared" si="39"/>
        <v>5000</v>
      </c>
      <c r="K309" s="45" t="s">
        <v>88</v>
      </c>
      <c r="L309" s="110" t="e">
        <f t="shared" si="40"/>
        <v>#VALUE!</v>
      </c>
    </row>
    <row r="310" spans="1:12" ht="12.75" hidden="1">
      <c r="A310" s="53"/>
      <c r="B310" s="54" t="s">
        <v>96</v>
      </c>
      <c r="C310" s="43">
        <v>200</v>
      </c>
      <c r="D310" s="55"/>
      <c r="E310" s="55"/>
      <c r="F310" s="55"/>
      <c r="G310" s="55"/>
      <c r="H310" s="44"/>
      <c r="I310" s="45">
        <v>4629</v>
      </c>
      <c r="J310" s="106">
        <f t="shared" si="39"/>
        <v>4629</v>
      </c>
      <c r="K310" s="45" t="s">
        <v>88</v>
      </c>
      <c r="L310" s="110" t="e">
        <f t="shared" si="40"/>
        <v>#VALUE!</v>
      </c>
    </row>
    <row r="311" spans="1:12" ht="22.5" hidden="1">
      <c r="A311" s="53"/>
      <c r="B311" s="54" t="s">
        <v>91</v>
      </c>
      <c r="C311" s="43">
        <v>200</v>
      </c>
      <c r="D311" s="55"/>
      <c r="E311" s="55"/>
      <c r="F311" s="55"/>
      <c r="G311" s="55"/>
      <c r="H311" s="44"/>
      <c r="I311" s="45">
        <v>104549.29</v>
      </c>
      <c r="J311" s="106">
        <f t="shared" si="39"/>
        <v>104549.29</v>
      </c>
      <c r="K311" s="45">
        <v>23574.35</v>
      </c>
      <c r="L311" s="110">
        <f t="shared" si="40"/>
        <v>22.54855102315855</v>
      </c>
    </row>
    <row r="312" spans="1:12" ht="12.75" hidden="1">
      <c r="A312" s="53"/>
      <c r="B312" s="54" t="s">
        <v>82</v>
      </c>
      <c r="C312" s="43">
        <v>200</v>
      </c>
      <c r="D312" s="55"/>
      <c r="E312" s="55"/>
      <c r="F312" s="55"/>
      <c r="G312" s="55"/>
      <c r="H312" s="44"/>
      <c r="I312" s="45">
        <v>100678.29</v>
      </c>
      <c r="J312" s="106">
        <f t="shared" si="39"/>
        <v>100678.29</v>
      </c>
      <c r="K312" s="45">
        <v>22703.35</v>
      </c>
      <c r="L312" s="110">
        <f t="shared" si="40"/>
        <v>22.55039293972911</v>
      </c>
    </row>
    <row r="313" spans="1:12" ht="12.75" hidden="1">
      <c r="A313" s="53"/>
      <c r="B313" s="54" t="s">
        <v>92</v>
      </c>
      <c r="C313" s="43">
        <v>200</v>
      </c>
      <c r="D313" s="55"/>
      <c r="E313" s="55"/>
      <c r="F313" s="55"/>
      <c r="G313" s="55"/>
      <c r="H313" s="44"/>
      <c r="I313" s="45">
        <v>100678.29</v>
      </c>
      <c r="J313" s="106">
        <f t="shared" si="39"/>
        <v>100678.29</v>
      </c>
      <c r="K313" s="45">
        <v>22703.35</v>
      </c>
      <c r="L313" s="110">
        <f t="shared" si="40"/>
        <v>22.55039293972911</v>
      </c>
    </row>
    <row r="314" spans="1:12" ht="12.75" hidden="1">
      <c r="A314" s="53"/>
      <c r="B314" s="54" t="s">
        <v>93</v>
      </c>
      <c r="C314" s="43">
        <v>200</v>
      </c>
      <c r="D314" s="55"/>
      <c r="E314" s="55"/>
      <c r="F314" s="55"/>
      <c r="G314" s="55"/>
      <c r="H314" s="44"/>
      <c r="I314" s="45">
        <v>2000</v>
      </c>
      <c r="J314" s="106">
        <f t="shared" si="39"/>
        <v>2000</v>
      </c>
      <c r="K314" s="45" t="s">
        <v>88</v>
      </c>
      <c r="L314" s="110" t="e">
        <f t="shared" si="40"/>
        <v>#VALUE!</v>
      </c>
    </row>
    <row r="315" spans="1:12" ht="12.75" hidden="1">
      <c r="A315" s="53"/>
      <c r="B315" s="54" t="s">
        <v>94</v>
      </c>
      <c r="C315" s="43">
        <v>200</v>
      </c>
      <c r="D315" s="55"/>
      <c r="E315" s="55"/>
      <c r="F315" s="55"/>
      <c r="G315" s="55"/>
      <c r="H315" s="44"/>
      <c r="I315" s="45">
        <v>56678.29</v>
      </c>
      <c r="J315" s="106">
        <f t="shared" si="39"/>
        <v>56678.29</v>
      </c>
      <c r="K315" s="45">
        <v>4580.62</v>
      </c>
      <c r="L315" s="110">
        <f t="shared" si="40"/>
        <v>8.081789341209836</v>
      </c>
    </row>
    <row r="316" spans="1:12" ht="12.75" hidden="1">
      <c r="A316" s="53"/>
      <c r="B316" s="54" t="s">
        <v>96</v>
      </c>
      <c r="C316" s="43">
        <v>200</v>
      </c>
      <c r="D316" s="55"/>
      <c r="E316" s="55"/>
      <c r="F316" s="55"/>
      <c r="G316" s="55"/>
      <c r="H316" s="44"/>
      <c r="I316" s="45">
        <v>42000</v>
      </c>
      <c r="J316" s="106">
        <f t="shared" si="39"/>
        <v>42000</v>
      </c>
      <c r="K316" s="45">
        <v>18122.73</v>
      </c>
      <c r="L316" s="110">
        <f t="shared" si="40"/>
        <v>43.14935714285714</v>
      </c>
    </row>
    <row r="317" spans="1:12" ht="12.75" hidden="1">
      <c r="A317" s="53"/>
      <c r="B317" s="54" t="s">
        <v>97</v>
      </c>
      <c r="C317" s="43">
        <v>200</v>
      </c>
      <c r="D317" s="55"/>
      <c r="E317" s="55"/>
      <c r="F317" s="55"/>
      <c r="G317" s="55"/>
      <c r="H317" s="44"/>
      <c r="I317" s="45">
        <v>3871</v>
      </c>
      <c r="J317" s="106">
        <f t="shared" si="39"/>
        <v>3871</v>
      </c>
      <c r="K317" s="45">
        <v>871</v>
      </c>
      <c r="L317" s="110">
        <f t="shared" si="40"/>
        <v>22.500645827951434</v>
      </c>
    </row>
    <row r="318" spans="1:12" ht="12.75" hidden="1">
      <c r="A318" s="53"/>
      <c r="B318" s="54" t="s">
        <v>135</v>
      </c>
      <c r="C318" s="43">
        <v>200</v>
      </c>
      <c r="D318" s="55"/>
      <c r="E318" s="55"/>
      <c r="F318" s="55"/>
      <c r="G318" s="55"/>
      <c r="H318" s="44"/>
      <c r="I318" s="45">
        <v>871</v>
      </c>
      <c r="J318" s="106">
        <f t="shared" si="39"/>
        <v>871</v>
      </c>
      <c r="K318" s="45">
        <v>871</v>
      </c>
      <c r="L318" s="110">
        <f t="shared" si="40"/>
        <v>100</v>
      </c>
    </row>
    <row r="319" spans="1:12" ht="12.75" hidden="1">
      <c r="A319" s="53"/>
      <c r="B319" s="54" t="s">
        <v>98</v>
      </c>
      <c r="C319" s="43">
        <v>200</v>
      </c>
      <c r="D319" s="55"/>
      <c r="E319" s="55"/>
      <c r="F319" s="55"/>
      <c r="G319" s="55"/>
      <c r="H319" s="44"/>
      <c r="I319" s="45">
        <v>3000</v>
      </c>
      <c r="J319" s="106">
        <f t="shared" si="39"/>
        <v>3000</v>
      </c>
      <c r="K319" s="45" t="s">
        <v>88</v>
      </c>
      <c r="L319" s="110" t="e">
        <f t="shared" si="40"/>
        <v>#VALUE!</v>
      </c>
    </row>
    <row r="320" spans="1:12" s="31" customFormat="1" ht="12.75">
      <c r="A320" s="101">
        <v>9</v>
      </c>
      <c r="B320" s="102" t="s">
        <v>157</v>
      </c>
      <c r="C320" s="109">
        <v>992</v>
      </c>
      <c r="D320" s="104" t="s">
        <v>202</v>
      </c>
      <c r="E320" s="104"/>
      <c r="F320" s="104"/>
      <c r="G320" s="104"/>
      <c r="H320" s="105"/>
      <c r="I320" s="106">
        <f aca="true" t="shared" si="41" ref="I320:K324">I321</f>
        <v>9500</v>
      </c>
      <c r="J320" s="106">
        <f t="shared" si="41"/>
        <v>9500</v>
      </c>
      <c r="K320" s="106">
        <f t="shared" si="41"/>
        <v>4500</v>
      </c>
      <c r="L320" s="110">
        <f t="shared" si="40"/>
        <v>47.368421052631575</v>
      </c>
    </row>
    <row r="321" spans="1:12" ht="12.75">
      <c r="A321" s="53"/>
      <c r="B321" s="54" t="s">
        <v>158</v>
      </c>
      <c r="C321" s="43">
        <v>992</v>
      </c>
      <c r="D321" s="55" t="s">
        <v>202</v>
      </c>
      <c r="E321" s="55" t="s">
        <v>196</v>
      </c>
      <c r="F321" s="55"/>
      <c r="G321" s="55"/>
      <c r="H321" s="44"/>
      <c r="I321" s="45">
        <f t="shared" si="41"/>
        <v>9500</v>
      </c>
      <c r="J321" s="45">
        <f t="shared" si="41"/>
        <v>9500</v>
      </c>
      <c r="K321" s="45">
        <f t="shared" si="41"/>
        <v>4500</v>
      </c>
      <c r="L321" s="46">
        <f t="shared" si="40"/>
        <v>47.368421052631575</v>
      </c>
    </row>
    <row r="322" spans="1:12" ht="28.5" customHeight="1">
      <c r="A322" s="53"/>
      <c r="B322" s="54" t="s">
        <v>228</v>
      </c>
      <c r="C322" s="43">
        <v>992</v>
      </c>
      <c r="D322" s="55" t="s">
        <v>202</v>
      </c>
      <c r="E322" s="55" t="s">
        <v>196</v>
      </c>
      <c r="F322" s="55" t="s">
        <v>352</v>
      </c>
      <c r="G322" s="55"/>
      <c r="H322" s="44"/>
      <c r="I322" s="45">
        <f t="shared" si="41"/>
        <v>9500</v>
      </c>
      <c r="J322" s="45">
        <f t="shared" si="41"/>
        <v>9500</v>
      </c>
      <c r="K322" s="45">
        <f t="shared" si="41"/>
        <v>4500</v>
      </c>
      <c r="L322" s="46">
        <f t="shared" si="40"/>
        <v>47.368421052631575</v>
      </c>
    </row>
    <row r="323" spans="1:12" ht="12.75">
      <c r="A323" s="53"/>
      <c r="B323" s="54" t="s">
        <v>365</v>
      </c>
      <c r="C323" s="43">
        <v>992</v>
      </c>
      <c r="D323" s="55" t="s">
        <v>202</v>
      </c>
      <c r="E323" s="55" t="s">
        <v>196</v>
      </c>
      <c r="F323" s="55" t="s">
        <v>353</v>
      </c>
      <c r="G323" s="55"/>
      <c r="H323" s="44"/>
      <c r="I323" s="45">
        <f t="shared" si="41"/>
        <v>9500</v>
      </c>
      <c r="J323" s="45">
        <f t="shared" si="41"/>
        <v>9500</v>
      </c>
      <c r="K323" s="45">
        <f t="shared" si="41"/>
        <v>4500</v>
      </c>
      <c r="L323" s="46">
        <f t="shared" si="40"/>
        <v>47.368421052631575</v>
      </c>
    </row>
    <row r="324" spans="1:12" ht="22.5">
      <c r="A324" s="53"/>
      <c r="B324" s="61" t="s">
        <v>355</v>
      </c>
      <c r="C324" s="43">
        <v>992</v>
      </c>
      <c r="D324" s="55" t="s">
        <v>202</v>
      </c>
      <c r="E324" s="55" t="s">
        <v>196</v>
      </c>
      <c r="F324" s="55" t="s">
        <v>354</v>
      </c>
      <c r="G324" s="55"/>
      <c r="H324" s="44"/>
      <c r="I324" s="45">
        <f t="shared" si="41"/>
        <v>9500</v>
      </c>
      <c r="J324" s="45">
        <f t="shared" si="41"/>
        <v>9500</v>
      </c>
      <c r="K324" s="45">
        <f t="shared" si="41"/>
        <v>4500</v>
      </c>
      <c r="L324" s="46">
        <f t="shared" si="40"/>
        <v>47.368421052631575</v>
      </c>
    </row>
    <row r="325" spans="1:12" ht="22.5">
      <c r="A325" s="53"/>
      <c r="B325" s="67" t="s">
        <v>159</v>
      </c>
      <c r="C325" s="43">
        <v>992</v>
      </c>
      <c r="D325" s="55" t="s">
        <v>202</v>
      </c>
      <c r="E325" s="55" t="s">
        <v>196</v>
      </c>
      <c r="F325" s="55" t="s">
        <v>356</v>
      </c>
      <c r="G325" s="55"/>
      <c r="H325" s="44"/>
      <c r="I325" s="45">
        <f>I332</f>
        <v>9500</v>
      </c>
      <c r="J325" s="45">
        <f>J332</f>
        <v>9500</v>
      </c>
      <c r="K325" s="45">
        <f>K332</f>
        <v>4500</v>
      </c>
      <c r="L325" s="46">
        <f t="shared" si="40"/>
        <v>47.368421052631575</v>
      </c>
    </row>
    <row r="326" spans="1:12" ht="22.5" hidden="1">
      <c r="A326" s="53"/>
      <c r="B326" s="54" t="s">
        <v>80</v>
      </c>
      <c r="C326" s="43">
        <v>200</v>
      </c>
      <c r="D326" s="55"/>
      <c r="E326" s="55"/>
      <c r="F326" s="55"/>
      <c r="G326" s="55"/>
      <c r="H326" s="44"/>
      <c r="I326" s="45">
        <v>95500</v>
      </c>
      <c r="J326" s="45">
        <f t="shared" si="39"/>
        <v>95500</v>
      </c>
      <c r="K326" s="45">
        <v>18282.85</v>
      </c>
      <c r="L326" s="46">
        <f t="shared" si="40"/>
        <v>19.14434554973822</v>
      </c>
    </row>
    <row r="327" spans="1:12" ht="22.5" hidden="1">
      <c r="A327" s="53"/>
      <c r="B327" s="54" t="s">
        <v>81</v>
      </c>
      <c r="C327" s="43">
        <v>200</v>
      </c>
      <c r="D327" s="55"/>
      <c r="E327" s="55"/>
      <c r="F327" s="55"/>
      <c r="G327" s="55"/>
      <c r="H327" s="44"/>
      <c r="I327" s="45">
        <v>95500</v>
      </c>
      <c r="J327" s="45">
        <f t="shared" si="39"/>
        <v>95500</v>
      </c>
      <c r="K327" s="45">
        <v>18282.85</v>
      </c>
      <c r="L327" s="46">
        <f t="shared" si="40"/>
        <v>19.14434554973822</v>
      </c>
    </row>
    <row r="328" spans="1:12" ht="12.75" hidden="1">
      <c r="A328" s="53"/>
      <c r="B328" s="54" t="s">
        <v>82</v>
      </c>
      <c r="C328" s="43">
        <v>200</v>
      </c>
      <c r="D328" s="55"/>
      <c r="E328" s="55"/>
      <c r="F328" s="55"/>
      <c r="G328" s="55"/>
      <c r="H328" s="44"/>
      <c r="I328" s="45">
        <v>95500</v>
      </c>
      <c r="J328" s="45">
        <f t="shared" si="39"/>
        <v>95500</v>
      </c>
      <c r="K328" s="45">
        <v>18282.85</v>
      </c>
      <c r="L328" s="46">
        <f t="shared" si="40"/>
        <v>19.14434554973822</v>
      </c>
    </row>
    <row r="329" spans="1:12" ht="12.75" hidden="1">
      <c r="A329" s="53"/>
      <c r="B329" s="54" t="s">
        <v>83</v>
      </c>
      <c r="C329" s="43">
        <v>200</v>
      </c>
      <c r="D329" s="55"/>
      <c r="E329" s="55"/>
      <c r="F329" s="55"/>
      <c r="G329" s="55"/>
      <c r="H329" s="44"/>
      <c r="I329" s="45">
        <v>95500</v>
      </c>
      <c r="J329" s="45">
        <f t="shared" si="39"/>
        <v>95500</v>
      </c>
      <c r="K329" s="45">
        <v>18282.85</v>
      </c>
      <c r="L329" s="46">
        <f t="shared" si="40"/>
        <v>19.14434554973822</v>
      </c>
    </row>
    <row r="330" spans="1:12" ht="12.75" hidden="1">
      <c r="A330" s="53"/>
      <c r="B330" s="54" t="s">
        <v>84</v>
      </c>
      <c r="C330" s="43">
        <v>200</v>
      </c>
      <c r="D330" s="55"/>
      <c r="E330" s="55"/>
      <c r="F330" s="55"/>
      <c r="G330" s="55"/>
      <c r="H330" s="44"/>
      <c r="I330" s="45">
        <v>73300</v>
      </c>
      <c r="J330" s="45">
        <f t="shared" si="39"/>
        <v>73300</v>
      </c>
      <c r="K330" s="45">
        <v>14680</v>
      </c>
      <c r="L330" s="46">
        <f t="shared" si="40"/>
        <v>20.027285129604365</v>
      </c>
    </row>
    <row r="331" spans="1:12" ht="12.75" hidden="1">
      <c r="A331" s="53"/>
      <c r="B331" s="54" t="s">
        <v>85</v>
      </c>
      <c r="C331" s="43">
        <v>200</v>
      </c>
      <c r="D331" s="55"/>
      <c r="E331" s="55"/>
      <c r="F331" s="55"/>
      <c r="G331" s="55"/>
      <c r="H331" s="44"/>
      <c r="I331" s="45">
        <v>22200</v>
      </c>
      <c r="J331" s="45">
        <f t="shared" si="39"/>
        <v>22200</v>
      </c>
      <c r="K331" s="45">
        <v>3602.85</v>
      </c>
      <c r="L331" s="46">
        <f t="shared" si="40"/>
        <v>16.229054054054053</v>
      </c>
    </row>
    <row r="332" spans="1:12" ht="22.5">
      <c r="A332" s="53"/>
      <c r="B332" s="54" t="s">
        <v>279</v>
      </c>
      <c r="C332" s="43">
        <v>992</v>
      </c>
      <c r="D332" s="55" t="s">
        <v>202</v>
      </c>
      <c r="E332" s="55" t="s">
        <v>196</v>
      </c>
      <c r="F332" s="55" t="s">
        <v>356</v>
      </c>
      <c r="G332" s="55" t="s">
        <v>200</v>
      </c>
      <c r="H332" s="44"/>
      <c r="I332" s="45">
        <v>9500</v>
      </c>
      <c r="J332" s="45">
        <v>9500</v>
      </c>
      <c r="K332" s="45">
        <v>4500</v>
      </c>
      <c r="L332" s="46">
        <f t="shared" si="40"/>
        <v>47.368421052631575</v>
      </c>
    </row>
    <row r="333" spans="1:12" ht="22.5" hidden="1">
      <c r="A333" s="24"/>
      <c r="B333" s="8" t="s">
        <v>90</v>
      </c>
      <c r="C333" s="2">
        <v>200</v>
      </c>
      <c r="D333" s="9"/>
      <c r="E333" s="9"/>
      <c r="F333" s="9"/>
      <c r="G333" s="9"/>
      <c r="H333" s="3" t="s">
        <v>160</v>
      </c>
      <c r="I333" s="70">
        <v>18000</v>
      </c>
      <c r="J333" s="70"/>
      <c r="K333" s="70" t="s">
        <v>88</v>
      </c>
      <c r="L333" s="71">
        <v>18000</v>
      </c>
    </row>
    <row r="334" spans="1:12" ht="22.5" hidden="1">
      <c r="A334" s="24"/>
      <c r="B334" s="8" t="s">
        <v>91</v>
      </c>
      <c r="C334" s="2">
        <v>200</v>
      </c>
      <c r="D334" s="9"/>
      <c r="E334" s="9"/>
      <c r="F334" s="9"/>
      <c r="G334" s="9"/>
      <c r="H334" s="3" t="s">
        <v>161</v>
      </c>
      <c r="I334" s="70">
        <v>18000</v>
      </c>
      <c r="J334" s="70"/>
      <c r="K334" s="70" t="s">
        <v>88</v>
      </c>
      <c r="L334" s="71">
        <v>18000</v>
      </c>
    </row>
    <row r="335" spans="1:12" ht="12.75" hidden="1">
      <c r="A335" s="24"/>
      <c r="B335" s="8" t="s">
        <v>82</v>
      </c>
      <c r="C335" s="2">
        <v>200</v>
      </c>
      <c r="D335" s="9"/>
      <c r="E335" s="9"/>
      <c r="F335" s="9"/>
      <c r="G335" s="9"/>
      <c r="H335" s="3" t="s">
        <v>162</v>
      </c>
      <c r="I335" s="70">
        <v>15000</v>
      </c>
      <c r="J335" s="70"/>
      <c r="K335" s="70" t="s">
        <v>88</v>
      </c>
      <c r="L335" s="71">
        <v>15000</v>
      </c>
    </row>
    <row r="336" spans="1:12" ht="12.75" hidden="1">
      <c r="A336" s="24"/>
      <c r="B336" s="8" t="s">
        <v>92</v>
      </c>
      <c r="C336" s="2">
        <v>200</v>
      </c>
      <c r="D336" s="9"/>
      <c r="E336" s="9"/>
      <c r="F336" s="9"/>
      <c r="G336" s="9"/>
      <c r="H336" s="3" t="s">
        <v>163</v>
      </c>
      <c r="I336" s="70">
        <v>14000</v>
      </c>
      <c r="J336" s="70"/>
      <c r="K336" s="70" t="s">
        <v>88</v>
      </c>
      <c r="L336" s="71">
        <v>14000</v>
      </c>
    </row>
    <row r="337" spans="1:12" ht="12.75" hidden="1">
      <c r="A337" s="24"/>
      <c r="B337" s="8" t="s">
        <v>93</v>
      </c>
      <c r="C337" s="2">
        <v>200</v>
      </c>
      <c r="D337" s="9"/>
      <c r="E337" s="9"/>
      <c r="F337" s="9"/>
      <c r="G337" s="9"/>
      <c r="H337" s="3" t="s">
        <v>164</v>
      </c>
      <c r="I337" s="70">
        <v>14000</v>
      </c>
      <c r="J337" s="70"/>
      <c r="K337" s="70" t="s">
        <v>88</v>
      </c>
      <c r="L337" s="71">
        <v>14000</v>
      </c>
    </row>
    <row r="338" spans="1:12" ht="12.75" hidden="1">
      <c r="A338" s="24"/>
      <c r="B338" s="8" t="s">
        <v>102</v>
      </c>
      <c r="C338" s="2">
        <v>200</v>
      </c>
      <c r="D338" s="9"/>
      <c r="E338" s="9"/>
      <c r="F338" s="9"/>
      <c r="G338" s="9"/>
      <c r="H338" s="3" t="s">
        <v>165</v>
      </c>
      <c r="I338" s="70">
        <v>1000</v>
      </c>
      <c r="J338" s="4"/>
      <c r="K338" s="4" t="s">
        <v>88</v>
      </c>
      <c r="L338" s="5">
        <v>1000</v>
      </c>
    </row>
    <row r="339" spans="1:12" ht="12.75" hidden="1">
      <c r="A339" s="24"/>
      <c r="B339" s="8" t="s">
        <v>97</v>
      </c>
      <c r="C339" s="2">
        <v>200</v>
      </c>
      <c r="D339" s="9"/>
      <c r="E339" s="9"/>
      <c r="F339" s="9"/>
      <c r="G339" s="9"/>
      <c r="H339" s="3" t="s">
        <v>166</v>
      </c>
      <c r="I339" s="70">
        <v>3000</v>
      </c>
      <c r="J339" s="4"/>
      <c r="K339" s="4" t="s">
        <v>88</v>
      </c>
      <c r="L339" s="5">
        <v>3000</v>
      </c>
    </row>
    <row r="340" spans="1:12" ht="12.75" hidden="1">
      <c r="A340" s="24"/>
      <c r="B340" s="8" t="s">
        <v>135</v>
      </c>
      <c r="C340" s="2">
        <v>200</v>
      </c>
      <c r="D340" s="9"/>
      <c r="E340" s="9"/>
      <c r="F340" s="9"/>
      <c r="G340" s="9"/>
      <c r="H340" s="3" t="s">
        <v>167</v>
      </c>
      <c r="I340" s="70">
        <v>3000</v>
      </c>
      <c r="J340" s="4"/>
      <c r="K340" s="4" t="s">
        <v>88</v>
      </c>
      <c r="L340" s="5">
        <v>3000</v>
      </c>
    </row>
    <row r="341" spans="1:12" ht="22.5" hidden="1">
      <c r="A341" s="79"/>
      <c r="B341" s="8" t="s">
        <v>168</v>
      </c>
      <c r="C341" s="2">
        <v>450</v>
      </c>
      <c r="D341" s="9"/>
      <c r="E341" s="9"/>
      <c r="F341" s="9"/>
      <c r="G341" s="9"/>
      <c r="H341" s="3" t="s">
        <v>5</v>
      </c>
      <c r="I341" s="70">
        <v>-804977.21</v>
      </c>
      <c r="J341" s="4"/>
      <c r="K341" s="4">
        <v>-158667.35</v>
      </c>
      <c r="L341" s="5" t="s">
        <v>88</v>
      </c>
    </row>
    <row r="342" spans="1:12" ht="12.75">
      <c r="A342" s="80"/>
      <c r="B342" s="1"/>
      <c r="C342" s="6"/>
      <c r="D342" s="6"/>
      <c r="E342" s="6"/>
      <c r="F342" s="6"/>
      <c r="G342" s="6"/>
      <c r="H342" s="6"/>
      <c r="I342" s="72"/>
      <c r="J342" s="7"/>
      <c r="K342" s="7"/>
      <c r="L342" s="7"/>
    </row>
    <row r="343" spans="2:12" ht="15">
      <c r="B343" s="136" t="s">
        <v>219</v>
      </c>
      <c r="C343" s="84"/>
      <c r="D343" s="84"/>
      <c r="E343" s="84"/>
      <c r="F343" s="84"/>
      <c r="G343" s="84"/>
      <c r="H343" s="84"/>
      <c r="I343" s="85"/>
      <c r="J343" s="84"/>
      <c r="K343" s="129" t="s">
        <v>243</v>
      </c>
      <c r="L343" s="129"/>
    </row>
    <row r="344" spans="2:12" ht="15">
      <c r="B344" s="130"/>
      <c r="C344" s="84"/>
      <c r="D344" s="84"/>
      <c r="E344" s="84"/>
      <c r="F344" s="84"/>
      <c r="G344" s="84"/>
      <c r="H344" s="84"/>
      <c r="I344" s="85"/>
      <c r="J344" s="84"/>
      <c r="K344" s="129"/>
      <c r="L344" s="129"/>
    </row>
    <row r="345" spans="2:12" ht="15">
      <c r="B345" s="82"/>
      <c r="C345" s="84"/>
      <c r="D345" s="84"/>
      <c r="E345" s="84"/>
      <c r="F345" s="84"/>
      <c r="G345" s="84"/>
      <c r="H345" s="84"/>
      <c r="I345" s="85"/>
      <c r="J345" s="84"/>
      <c r="K345" s="83"/>
      <c r="L345" s="83"/>
    </row>
    <row r="346" spans="2:12" ht="15">
      <c r="B346" s="129" t="s">
        <v>253</v>
      </c>
      <c r="C346" s="84"/>
      <c r="D346" s="84"/>
      <c r="E346" s="84"/>
      <c r="F346" s="84"/>
      <c r="G346" s="84"/>
      <c r="H346" s="84"/>
      <c r="I346" s="85"/>
      <c r="J346" s="84"/>
      <c r="K346" s="129" t="s">
        <v>254</v>
      </c>
      <c r="L346" s="129"/>
    </row>
    <row r="347" spans="2:12" ht="15">
      <c r="B347" s="129"/>
      <c r="C347" s="84"/>
      <c r="D347" s="84"/>
      <c r="E347" s="84"/>
      <c r="F347" s="84"/>
      <c r="G347" s="84"/>
      <c r="H347" s="84"/>
      <c r="I347" s="85"/>
      <c r="J347" s="84"/>
      <c r="K347" s="129"/>
      <c r="L347" s="129"/>
    </row>
  </sheetData>
  <sheetProtection/>
  <mergeCells count="9">
    <mergeCell ref="B346:B347"/>
    <mergeCell ref="K343:L344"/>
    <mergeCell ref="K346:L347"/>
    <mergeCell ref="B6:L6"/>
    <mergeCell ref="A1:L1"/>
    <mergeCell ref="A2:L2"/>
    <mergeCell ref="A3:L3"/>
    <mergeCell ref="A4:L4"/>
    <mergeCell ref="B343:B344"/>
  </mergeCells>
  <printOptions/>
  <pageMargins left="1.1811023622047245" right="0.3937007874015748" top="0.1968503937007874" bottom="0.5905511811023623" header="0" footer="0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="93" zoomScaleSheetLayoutView="93" zoomScalePageLayoutView="0" workbookViewId="0" topLeftCell="A7">
      <selection activeCell="J19" sqref="J19"/>
    </sheetView>
  </sheetViews>
  <sheetFormatPr defaultColWidth="9.140625" defaultRowHeight="12.75"/>
  <cols>
    <col min="1" max="1" width="55.28125" style="0" customWidth="1"/>
    <col min="2" max="2" width="6.00390625" style="0" hidden="1" customWidth="1"/>
    <col min="3" max="3" width="19.00390625" style="0" customWidth="1"/>
    <col min="4" max="6" width="13.57421875" style="0" customWidth="1"/>
  </cols>
  <sheetData>
    <row r="1" spans="1:6" ht="15" hidden="1">
      <c r="A1" s="128" t="s">
        <v>242</v>
      </c>
      <c r="B1" s="128"/>
      <c r="C1" s="128"/>
      <c r="D1" s="128"/>
      <c r="E1" s="128"/>
      <c r="F1" s="128"/>
    </row>
    <row r="2" spans="1:6" ht="15" hidden="1">
      <c r="A2" s="128" t="s">
        <v>230</v>
      </c>
      <c r="B2" s="128"/>
      <c r="C2" s="128"/>
      <c r="D2" s="128"/>
      <c r="E2" s="128"/>
      <c r="F2" s="128"/>
    </row>
    <row r="3" spans="1:6" ht="15" hidden="1">
      <c r="A3" s="128" t="s">
        <v>231</v>
      </c>
      <c r="B3" s="128"/>
      <c r="C3" s="128"/>
      <c r="D3" s="128"/>
      <c r="E3" s="128"/>
      <c r="F3" s="128"/>
    </row>
    <row r="4" spans="1:6" ht="15" hidden="1">
      <c r="A4" s="128" t="s">
        <v>233</v>
      </c>
      <c r="B4" s="128"/>
      <c r="C4" s="128"/>
      <c r="D4" s="128"/>
      <c r="E4" s="128"/>
      <c r="F4" s="128"/>
    </row>
    <row r="5" ht="12.75" hidden="1"/>
    <row r="6" ht="12.75" hidden="1"/>
    <row r="7" spans="1:6" ht="31.5" customHeight="1">
      <c r="A7" s="125" t="s">
        <v>359</v>
      </c>
      <c r="B7" s="126"/>
      <c r="C7" s="126"/>
      <c r="D7" s="126"/>
      <c r="E7" s="126"/>
      <c r="F7" s="126"/>
    </row>
    <row r="8" spans="1:6" ht="12.75">
      <c r="A8" s="10"/>
      <c r="B8" s="21"/>
      <c r="C8" s="21"/>
      <c r="D8" s="21"/>
      <c r="E8" s="21"/>
      <c r="F8" s="56" t="s">
        <v>232</v>
      </c>
    </row>
    <row r="9" spans="1:6" ht="126.75" customHeight="1">
      <c r="A9" s="11" t="s">
        <v>0</v>
      </c>
      <c r="B9" s="11" t="s">
        <v>1</v>
      </c>
      <c r="C9" s="11" t="s">
        <v>187</v>
      </c>
      <c r="D9" s="11" t="s">
        <v>363</v>
      </c>
      <c r="E9" s="11" t="s">
        <v>188</v>
      </c>
      <c r="F9" s="11" t="s">
        <v>381</v>
      </c>
    </row>
    <row r="10" spans="1:6" ht="12.75">
      <c r="A10" s="11" t="s">
        <v>2</v>
      </c>
      <c r="B10" s="12" t="s">
        <v>3</v>
      </c>
      <c r="C10" s="12">
        <v>2</v>
      </c>
      <c r="D10" s="12">
        <v>3</v>
      </c>
      <c r="E10" s="12">
        <v>4</v>
      </c>
      <c r="F10" s="12">
        <v>5</v>
      </c>
    </row>
    <row r="11" spans="1:6" ht="25.5">
      <c r="A11" s="76" t="s">
        <v>216</v>
      </c>
      <c r="B11" s="26">
        <v>500</v>
      </c>
      <c r="C11" s="28"/>
      <c r="D11" s="77">
        <f>D14</f>
        <v>572607.9000000004</v>
      </c>
      <c r="E11" s="77">
        <f>E14</f>
        <v>-227060.58999999985</v>
      </c>
      <c r="F11" s="78">
        <f>(E11/D11)*100</f>
        <v>-39.65376481882274</v>
      </c>
    </row>
    <row r="12" spans="1:6" ht="22.5" hidden="1">
      <c r="A12" s="13" t="s">
        <v>217</v>
      </c>
      <c r="B12" s="14">
        <v>520</v>
      </c>
      <c r="C12" s="15" t="s">
        <v>5</v>
      </c>
      <c r="D12" s="16" t="s">
        <v>88</v>
      </c>
      <c r="E12" s="16" t="s">
        <v>88</v>
      </c>
      <c r="F12" s="17" t="e">
        <f aca="true" t="shared" si="0" ref="F12:F23">(E12/D12)*100</f>
        <v>#VALUE!</v>
      </c>
    </row>
    <row r="13" spans="1:6" ht="22.5" hidden="1">
      <c r="A13" s="13" t="s">
        <v>218</v>
      </c>
      <c r="B13" s="14">
        <v>620</v>
      </c>
      <c r="C13" s="15" t="s">
        <v>5</v>
      </c>
      <c r="D13" s="16" t="s">
        <v>88</v>
      </c>
      <c r="E13" s="16" t="s">
        <v>88</v>
      </c>
      <c r="F13" s="17" t="e">
        <f t="shared" si="0"/>
        <v>#VALUE!</v>
      </c>
    </row>
    <row r="14" spans="1:6" ht="12.75">
      <c r="A14" s="91" t="s">
        <v>246</v>
      </c>
      <c r="B14" s="14">
        <v>700</v>
      </c>
      <c r="C14" s="92" t="s">
        <v>247</v>
      </c>
      <c r="D14" s="16">
        <f>D15</f>
        <v>572607.9000000004</v>
      </c>
      <c r="E14" s="16">
        <f>E15</f>
        <v>-227060.58999999985</v>
      </c>
      <c r="F14" s="17">
        <f t="shared" si="0"/>
        <v>-39.65376481882274</v>
      </c>
    </row>
    <row r="15" spans="1:6" ht="12.75">
      <c r="A15" s="13" t="s">
        <v>169</v>
      </c>
      <c r="B15" s="14">
        <v>700</v>
      </c>
      <c r="C15" s="92" t="s">
        <v>248</v>
      </c>
      <c r="D15" s="16">
        <f>D23+D19</f>
        <v>572607.9000000004</v>
      </c>
      <c r="E15" s="16">
        <f>E23+E19</f>
        <v>-227060.58999999985</v>
      </c>
      <c r="F15" s="17">
        <f t="shared" si="0"/>
        <v>-39.65376481882274</v>
      </c>
    </row>
    <row r="16" spans="1:6" ht="12.75" hidden="1">
      <c r="A16" s="13" t="s">
        <v>170</v>
      </c>
      <c r="B16" s="14">
        <v>710</v>
      </c>
      <c r="C16" s="92" t="s">
        <v>171</v>
      </c>
      <c r="D16" s="16">
        <f aca="true" t="shared" si="1" ref="D16:E18">D17</f>
        <v>-10183700</v>
      </c>
      <c r="E16" s="16">
        <f t="shared" si="1"/>
        <v>-4927525.56</v>
      </c>
      <c r="F16" s="17">
        <f t="shared" si="0"/>
        <v>48.386397478323204</v>
      </c>
    </row>
    <row r="17" spans="1:6" ht="12.75" hidden="1">
      <c r="A17" s="13" t="s">
        <v>172</v>
      </c>
      <c r="B17" s="14">
        <v>710</v>
      </c>
      <c r="C17" s="92" t="s">
        <v>173</v>
      </c>
      <c r="D17" s="16">
        <f t="shared" si="1"/>
        <v>-10183700</v>
      </c>
      <c r="E17" s="16">
        <f t="shared" si="1"/>
        <v>-4927525.56</v>
      </c>
      <c r="F17" s="17">
        <f t="shared" si="0"/>
        <v>48.386397478323204</v>
      </c>
    </row>
    <row r="18" spans="1:6" ht="12.75" hidden="1">
      <c r="A18" s="13" t="s">
        <v>174</v>
      </c>
      <c r="B18" s="14">
        <v>710</v>
      </c>
      <c r="C18" s="92" t="s">
        <v>175</v>
      </c>
      <c r="D18" s="16">
        <f t="shared" si="1"/>
        <v>-10183700</v>
      </c>
      <c r="E18" s="16">
        <f t="shared" si="1"/>
        <v>-4927525.56</v>
      </c>
      <c r="F18" s="17">
        <f t="shared" si="0"/>
        <v>48.386397478323204</v>
      </c>
    </row>
    <row r="19" spans="1:6" ht="22.5">
      <c r="A19" s="13" t="s">
        <v>176</v>
      </c>
      <c r="B19" s="14">
        <v>710</v>
      </c>
      <c r="C19" s="93" t="s">
        <v>249</v>
      </c>
      <c r="D19" s="16">
        <v>-10183700</v>
      </c>
      <c r="E19" s="16">
        <v>-4927525.56</v>
      </c>
      <c r="F19" s="17">
        <f t="shared" si="0"/>
        <v>48.386397478323204</v>
      </c>
    </row>
    <row r="20" spans="1:6" ht="12.75" hidden="1">
      <c r="A20" s="13" t="s">
        <v>177</v>
      </c>
      <c r="B20" s="14">
        <v>720</v>
      </c>
      <c r="C20" s="93" t="s">
        <v>178</v>
      </c>
      <c r="D20" s="16">
        <f aca="true" t="shared" si="2" ref="D20:E22">D21</f>
        <v>10756307.9</v>
      </c>
      <c r="E20" s="16">
        <f t="shared" si="2"/>
        <v>4700464.97</v>
      </c>
      <c r="F20" s="17">
        <f t="shared" si="0"/>
        <v>43.69961341474801</v>
      </c>
    </row>
    <row r="21" spans="1:6" ht="12.75" hidden="1">
      <c r="A21" s="13" t="s">
        <v>179</v>
      </c>
      <c r="B21" s="14">
        <v>720</v>
      </c>
      <c r="C21" s="93" t="s">
        <v>180</v>
      </c>
      <c r="D21" s="16">
        <f t="shared" si="2"/>
        <v>10756307.9</v>
      </c>
      <c r="E21" s="16">
        <f t="shared" si="2"/>
        <v>4700464.97</v>
      </c>
      <c r="F21" s="17">
        <f t="shared" si="0"/>
        <v>43.69961341474801</v>
      </c>
    </row>
    <row r="22" spans="1:6" ht="12.75" hidden="1">
      <c r="A22" s="13" t="s">
        <v>181</v>
      </c>
      <c r="B22" s="14">
        <v>720</v>
      </c>
      <c r="C22" s="93" t="s">
        <v>182</v>
      </c>
      <c r="D22" s="16">
        <f t="shared" si="2"/>
        <v>10756307.9</v>
      </c>
      <c r="E22" s="16">
        <f t="shared" si="2"/>
        <v>4700464.97</v>
      </c>
      <c r="F22" s="17">
        <f t="shared" si="0"/>
        <v>43.69961341474801</v>
      </c>
    </row>
    <row r="23" spans="1:6" ht="22.5">
      <c r="A23" s="13" t="s">
        <v>183</v>
      </c>
      <c r="B23" s="14">
        <v>720</v>
      </c>
      <c r="C23" s="93" t="s">
        <v>250</v>
      </c>
      <c r="D23" s="16">
        <v>10756307.9</v>
      </c>
      <c r="E23" s="16">
        <v>4700464.97</v>
      </c>
      <c r="F23" s="17">
        <f t="shared" si="0"/>
        <v>43.69961341474801</v>
      </c>
    </row>
    <row r="24" spans="1:6" ht="12.75" hidden="1">
      <c r="A24" s="13" t="s">
        <v>184</v>
      </c>
      <c r="B24" s="14">
        <v>710</v>
      </c>
      <c r="C24" s="15" t="s">
        <v>185</v>
      </c>
      <c r="D24" s="16" t="s">
        <v>88</v>
      </c>
      <c r="E24" s="16" t="s">
        <v>88</v>
      </c>
      <c r="F24" s="17" t="s">
        <v>88</v>
      </c>
    </row>
    <row r="25" spans="1:6" ht="12.75" hidden="1">
      <c r="A25" s="13" t="s">
        <v>184</v>
      </c>
      <c r="B25" s="14">
        <v>720</v>
      </c>
      <c r="C25" s="15" t="s">
        <v>186</v>
      </c>
      <c r="D25" s="16" t="s">
        <v>88</v>
      </c>
      <c r="E25" s="16" t="s">
        <v>88</v>
      </c>
      <c r="F25" s="17" t="s">
        <v>88</v>
      </c>
    </row>
    <row r="26" spans="1:6" ht="12.75">
      <c r="A26" s="147"/>
      <c r="B26" s="148"/>
      <c r="C26" s="149"/>
      <c r="D26" s="150"/>
      <c r="E26" s="150"/>
      <c r="F26" s="150"/>
    </row>
    <row r="27" spans="1:6" ht="12.75">
      <c r="A27" s="147"/>
      <c r="B27" s="148"/>
      <c r="C27" s="149"/>
      <c r="D27" s="150"/>
      <c r="E27" s="150"/>
      <c r="F27" s="150"/>
    </row>
    <row r="28" spans="1:6" ht="12.75">
      <c r="A28" s="18"/>
      <c r="B28" s="19"/>
      <c r="C28" s="149"/>
      <c r="D28" s="151"/>
      <c r="E28" s="151"/>
      <c r="F28" s="151"/>
    </row>
    <row r="29" spans="1:6" ht="15">
      <c r="A29" s="136" t="s">
        <v>219</v>
      </c>
      <c r="B29" s="89"/>
      <c r="C29" s="87"/>
      <c r="D29" s="89"/>
      <c r="E29" s="139" t="s">
        <v>243</v>
      </c>
      <c r="F29" s="140"/>
    </row>
    <row r="30" spans="1:6" ht="15">
      <c r="A30" s="130"/>
      <c r="B30" s="89"/>
      <c r="C30" s="88"/>
      <c r="D30" s="89"/>
      <c r="E30" s="143"/>
      <c r="F30" s="143"/>
    </row>
    <row r="31" spans="1:6" ht="15">
      <c r="A31" s="82"/>
      <c r="B31" s="89"/>
      <c r="C31" s="88"/>
      <c r="D31" s="89"/>
      <c r="E31" s="88"/>
      <c r="F31" s="90"/>
    </row>
    <row r="32" spans="1:6" ht="21.75" customHeight="1">
      <c r="A32" s="129" t="s">
        <v>253</v>
      </c>
      <c r="B32" s="89"/>
      <c r="C32" s="87"/>
      <c r="D32" s="89"/>
      <c r="E32" s="139" t="s">
        <v>254</v>
      </c>
      <c r="F32" s="140"/>
    </row>
    <row r="33" spans="1:6" ht="12.75">
      <c r="A33" s="129"/>
      <c r="B33" s="18"/>
      <c r="C33" s="86"/>
      <c r="D33" s="18"/>
      <c r="E33" s="141"/>
      <c r="F33" s="142"/>
    </row>
    <row r="34" spans="1:6" ht="15">
      <c r="A34" s="138"/>
      <c r="B34" s="18"/>
      <c r="C34" s="35"/>
      <c r="D34" s="18"/>
      <c r="E34" s="144"/>
      <c r="F34" s="145"/>
    </row>
    <row r="35" spans="1:6" ht="12.75">
      <c r="A35" s="126"/>
      <c r="B35" s="18"/>
      <c r="C35" s="36"/>
      <c r="D35" s="18"/>
      <c r="E35" s="146"/>
      <c r="F35" s="126"/>
    </row>
    <row r="36" spans="1:6" ht="12.75">
      <c r="A36" s="138"/>
      <c r="B36" s="126"/>
      <c r="C36" s="126"/>
      <c r="D36" s="126"/>
      <c r="E36" s="126"/>
      <c r="F36" s="126"/>
    </row>
  </sheetData>
  <sheetProtection/>
  <mergeCells count="14">
    <mergeCell ref="A34:A35"/>
    <mergeCell ref="E34:F34"/>
    <mergeCell ref="E35:F35"/>
    <mergeCell ref="A32:A33"/>
    <mergeCell ref="A36:F36"/>
    <mergeCell ref="A7:F7"/>
    <mergeCell ref="A29:A30"/>
    <mergeCell ref="E32:F32"/>
    <mergeCell ref="E33:F33"/>
    <mergeCell ref="A1:F1"/>
    <mergeCell ref="A2:F2"/>
    <mergeCell ref="A3:F3"/>
    <mergeCell ref="A4:F4"/>
    <mergeCell ref="E29:F30"/>
  </mergeCells>
  <printOptions/>
  <pageMargins left="1.1811023622047245" right="0.3937007874015748" top="0.1968503937007874" bottom="0.5905511811023623" header="0" footer="0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2016-07-07T12:49:13Z</cp:lastPrinted>
  <dcterms:created xsi:type="dcterms:W3CDTF">2015-04-06T08:04:40Z</dcterms:created>
  <dcterms:modified xsi:type="dcterms:W3CDTF">2016-07-07T12:49:16Z</dcterms:modified>
  <cp:category/>
  <cp:version/>
  <cp:contentType/>
  <cp:contentStatus/>
</cp:coreProperties>
</file>